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defaultThemeVersion="124226"/>
  <mc:AlternateContent xmlns:mc="http://schemas.openxmlformats.org/markup-compatibility/2006">
    <mc:Choice Requires="x15">
      <x15ac:absPath xmlns:x15ac="http://schemas.microsoft.com/office/spreadsheetml/2010/11/ac" url="C:\Users\e.brauch\Nextcloud\Bildungsbericht (2)\2026\Verlag\98_Webanhänge\B\02_Korrektur\"/>
    </mc:Choice>
  </mc:AlternateContent>
  <xr:revisionPtr revIDLastSave="0" documentId="13_ncr:1_{4F4C28DC-B2E8-42FF-ADD9-61B5F3DE21C2}" xr6:coauthVersionLast="47" xr6:coauthVersionMax="47" xr10:uidLastSave="{00000000-0000-0000-0000-000000000000}"/>
  <bookViews>
    <workbookView xWindow="-108" yWindow="-108" windowWidth="23256" windowHeight="13896" xr2:uid="{00000000-000D-0000-FFFF-FFFF00000000}"/>
  </bookViews>
  <sheets>
    <sheet name="Inhalt" sheetId="29" r:id="rId1"/>
    <sheet name="Abb. B1-3web" sheetId="36" r:id="rId2"/>
    <sheet name="Tab. B1-1web" sheetId="45" r:id="rId3"/>
    <sheet name="Tab. B1-2web " sheetId="46" r:id="rId4"/>
    <sheet name="Tab. B1-3web" sheetId="1" r:id="rId5"/>
    <sheet name="Tab. B1-4web" sheetId="2" r:id="rId6"/>
    <sheet name="Tab. B1-5web" sheetId="3" r:id="rId7"/>
    <sheet name="Tab. B1-6web" sheetId="4" r:id="rId8"/>
    <sheet name="Tab. B1-7web" sheetId="6" r:id="rId9"/>
    <sheet name="Tab. B1-8web" sheetId="7" r:id="rId10"/>
    <sheet name="Tab. B1-9web" sheetId="8" r:id="rId11"/>
    <sheet name="Tab. B1-10web" sheetId="9" r:id="rId12"/>
    <sheet name="Tab. B1-11web" sheetId="11" r:id="rId13"/>
    <sheet name="Tab. B1-12web" sheetId="42" r:id="rId14"/>
    <sheet name="Tab. B1-13web" sheetId="48" r:id="rId15"/>
    <sheet name="Tab. B1-14web" sheetId="31" r:id="rId16"/>
    <sheet name="Tab. B1-15web" sheetId="32" r:id="rId17"/>
    <sheet name="Tab. B1-16web " sheetId="33" r:id="rId18"/>
    <sheet name="Tab. B1-17web" sheetId="39" r:id="rId19"/>
    <sheet name="Tab. B1-18web" sheetId="47"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123Graph_A" localSheetId="0" hidden="1">[1]Daten!#REF!</definedName>
    <definedName name="__123Graph_A" localSheetId="11" hidden="1">[2]Daten!#REF!</definedName>
    <definedName name="__123Graph_A" localSheetId="13" hidden="1">[2]Daten!#REF!</definedName>
    <definedName name="__123Graph_A" localSheetId="15" hidden="1">[3]Daten!#REF!</definedName>
    <definedName name="__123Graph_A" localSheetId="17" hidden="1">[3]Daten!#REF!</definedName>
    <definedName name="__123Graph_A" localSheetId="18" hidden="1">[2]Daten!#REF!</definedName>
    <definedName name="__123Graph_A" localSheetId="6" hidden="1">[2]Daten!#REF!</definedName>
    <definedName name="__123Graph_A" localSheetId="7" hidden="1">[2]Daten!#REF!</definedName>
    <definedName name="__123Graph_A" localSheetId="8" hidden="1">[2]Daten!#REF!</definedName>
    <definedName name="__123Graph_A" localSheetId="9" hidden="1">[2]Daten!#REF!</definedName>
    <definedName name="__123Graph_A" localSheetId="10" hidden="1">[2]Daten!#REF!</definedName>
    <definedName name="__123Graph_A" hidden="1">[2]Daten!#REF!</definedName>
    <definedName name="__123Graph_AL™SCH1" localSheetId="0" hidden="1">[4]Daten!#REF!</definedName>
    <definedName name="__123Graph_AL™SCH1" localSheetId="11" hidden="1">[4]Daten!#REF!</definedName>
    <definedName name="__123Graph_AL™SCH1" localSheetId="13" hidden="1">[4]Daten!#REF!</definedName>
    <definedName name="__123Graph_AL™SCH1" localSheetId="15" hidden="1">[5]Daten!#REF!</definedName>
    <definedName name="__123Graph_AL™SCH1" localSheetId="17" hidden="1">[5]Daten!#REF!</definedName>
    <definedName name="__123Graph_AL™SCH1" localSheetId="18" hidden="1">[4]Daten!#REF!</definedName>
    <definedName name="__123Graph_AL™SCH1" localSheetId="6" hidden="1">[4]Daten!#REF!</definedName>
    <definedName name="__123Graph_AL™SCH1" localSheetId="7" hidden="1">[4]Daten!#REF!</definedName>
    <definedName name="__123Graph_AL™SCH1" localSheetId="8" hidden="1">[4]Daten!#REF!</definedName>
    <definedName name="__123Graph_AL™SCH1" localSheetId="9" hidden="1">[4]Daten!#REF!</definedName>
    <definedName name="__123Graph_AL™SCH1" localSheetId="10" hidden="1">[4]Daten!#REF!</definedName>
    <definedName name="__123Graph_AL™SCH1" hidden="1">[4]Daten!#REF!</definedName>
    <definedName name="__123Graph_AL™SCH2" localSheetId="0" hidden="1">[4]Daten!#REF!</definedName>
    <definedName name="__123Graph_AL™SCH2" localSheetId="11" hidden="1">[4]Daten!#REF!</definedName>
    <definedName name="__123Graph_AL™SCH2" localSheetId="13" hidden="1">[4]Daten!#REF!</definedName>
    <definedName name="__123Graph_AL™SCH2" localSheetId="15" hidden="1">[5]Daten!#REF!</definedName>
    <definedName name="__123Graph_AL™SCH2" localSheetId="17" hidden="1">[5]Daten!#REF!</definedName>
    <definedName name="__123Graph_AL™SCH2" localSheetId="18" hidden="1">[4]Daten!#REF!</definedName>
    <definedName name="__123Graph_AL™SCH2" localSheetId="6" hidden="1">[4]Daten!#REF!</definedName>
    <definedName name="__123Graph_AL™SCH2" localSheetId="7" hidden="1">[4]Daten!#REF!</definedName>
    <definedName name="__123Graph_AL™SCH2" localSheetId="8" hidden="1">[4]Daten!#REF!</definedName>
    <definedName name="__123Graph_AL™SCH2" localSheetId="9" hidden="1">[4]Daten!#REF!</definedName>
    <definedName name="__123Graph_AL™SCH2" localSheetId="10" hidden="1">[4]Daten!#REF!</definedName>
    <definedName name="__123Graph_AL™SCH2" hidden="1">[4]Daten!#REF!</definedName>
    <definedName name="__123Graph_AL™SCH3" localSheetId="0" hidden="1">[4]Daten!#REF!</definedName>
    <definedName name="__123Graph_AL™SCH3" localSheetId="11" hidden="1">[4]Daten!#REF!</definedName>
    <definedName name="__123Graph_AL™SCH3" localSheetId="13" hidden="1">[4]Daten!#REF!</definedName>
    <definedName name="__123Graph_AL™SCH3" localSheetId="15" hidden="1">[5]Daten!#REF!</definedName>
    <definedName name="__123Graph_AL™SCH3" localSheetId="17" hidden="1">[5]Daten!#REF!</definedName>
    <definedName name="__123Graph_AL™SCH3" localSheetId="18" hidden="1">[4]Daten!#REF!</definedName>
    <definedName name="__123Graph_AL™SCH3" localSheetId="6" hidden="1">[4]Daten!#REF!</definedName>
    <definedName name="__123Graph_AL™SCH3" localSheetId="7" hidden="1">[4]Daten!#REF!</definedName>
    <definedName name="__123Graph_AL™SCH3" localSheetId="8" hidden="1">[4]Daten!#REF!</definedName>
    <definedName name="__123Graph_AL™SCH3" localSheetId="9" hidden="1">[4]Daten!#REF!</definedName>
    <definedName name="__123Graph_AL™SCH3" localSheetId="10" hidden="1">[4]Daten!#REF!</definedName>
    <definedName name="__123Graph_AL™SCH3" hidden="1">[4]Daten!#REF!</definedName>
    <definedName name="__123Graph_AL™SCH4" localSheetId="0" hidden="1">[4]Daten!#REF!</definedName>
    <definedName name="__123Graph_AL™SCH4" localSheetId="11" hidden="1">[4]Daten!#REF!</definedName>
    <definedName name="__123Graph_AL™SCH4" localSheetId="13" hidden="1">[4]Daten!#REF!</definedName>
    <definedName name="__123Graph_AL™SCH4" localSheetId="15" hidden="1">[5]Daten!#REF!</definedName>
    <definedName name="__123Graph_AL™SCH4" localSheetId="17" hidden="1">[5]Daten!#REF!</definedName>
    <definedName name="__123Graph_AL™SCH4" localSheetId="18" hidden="1">[4]Daten!#REF!</definedName>
    <definedName name="__123Graph_AL™SCH4" localSheetId="6" hidden="1">[4]Daten!#REF!</definedName>
    <definedName name="__123Graph_AL™SCH4" localSheetId="7" hidden="1">[4]Daten!#REF!</definedName>
    <definedName name="__123Graph_AL™SCH4" localSheetId="8" hidden="1">[4]Daten!#REF!</definedName>
    <definedName name="__123Graph_AL™SCH4" localSheetId="9" hidden="1">[4]Daten!#REF!</definedName>
    <definedName name="__123Graph_AL™SCH4" localSheetId="10" hidden="1">[4]Daten!#REF!</definedName>
    <definedName name="__123Graph_AL™SCH4" hidden="1">[4]Daten!#REF!</definedName>
    <definedName name="__123Graph_AL™SCH5" localSheetId="0" hidden="1">[4]Daten!#REF!</definedName>
    <definedName name="__123Graph_AL™SCH5" localSheetId="13" hidden="1">[4]Daten!#REF!</definedName>
    <definedName name="__123Graph_AL™SCH5" localSheetId="15" hidden="1">[5]Daten!#REF!</definedName>
    <definedName name="__123Graph_AL™SCH5" localSheetId="17" hidden="1">[5]Daten!#REF!</definedName>
    <definedName name="__123Graph_AL™SCH5" localSheetId="18" hidden="1">[4]Daten!#REF!</definedName>
    <definedName name="__123Graph_AL™SCH5" hidden="1">[4]Daten!#REF!</definedName>
    <definedName name="__123Graph_AL™SCH6" localSheetId="0" hidden="1">[4]Daten!#REF!</definedName>
    <definedName name="__123Graph_AL™SCH6" localSheetId="13" hidden="1">[4]Daten!#REF!</definedName>
    <definedName name="__123Graph_AL™SCH6" localSheetId="15" hidden="1">[5]Daten!#REF!</definedName>
    <definedName name="__123Graph_AL™SCH6" localSheetId="17" hidden="1">[5]Daten!#REF!</definedName>
    <definedName name="__123Graph_AL™SCH6" localSheetId="18" hidden="1">[4]Daten!#REF!</definedName>
    <definedName name="__123Graph_AL™SCH6" hidden="1">[4]Daten!#REF!</definedName>
    <definedName name="__123Graph_B" localSheetId="0" hidden="1">[1]Daten!#REF!</definedName>
    <definedName name="__123Graph_B" localSheetId="13" hidden="1">[2]Daten!#REF!</definedName>
    <definedName name="__123Graph_B" localSheetId="15" hidden="1">[3]Daten!#REF!</definedName>
    <definedName name="__123Graph_B" localSheetId="17" hidden="1">[3]Daten!#REF!</definedName>
    <definedName name="__123Graph_B" localSheetId="18" hidden="1">[2]Daten!#REF!</definedName>
    <definedName name="__123Graph_B" hidden="1">[2]Daten!#REF!</definedName>
    <definedName name="__123Graph_BL™SCH5" localSheetId="0" hidden="1">[4]Daten!#REF!</definedName>
    <definedName name="__123Graph_BL™SCH5" localSheetId="13" hidden="1">[4]Daten!#REF!</definedName>
    <definedName name="__123Graph_BL™SCH5" localSheetId="15" hidden="1">[5]Daten!#REF!</definedName>
    <definedName name="__123Graph_BL™SCH5" localSheetId="17" hidden="1">[5]Daten!#REF!</definedName>
    <definedName name="__123Graph_BL™SCH5" localSheetId="18" hidden="1">[4]Daten!#REF!</definedName>
    <definedName name="__123Graph_BL™SCH5" hidden="1">[4]Daten!#REF!</definedName>
    <definedName name="__123Graph_BL™SCH6" localSheetId="0" hidden="1">[4]Daten!#REF!</definedName>
    <definedName name="__123Graph_BL™SCH6" localSheetId="13" hidden="1">[4]Daten!#REF!</definedName>
    <definedName name="__123Graph_BL™SCH6" localSheetId="15" hidden="1">[5]Daten!#REF!</definedName>
    <definedName name="__123Graph_BL™SCH6" localSheetId="17" hidden="1">[5]Daten!#REF!</definedName>
    <definedName name="__123Graph_BL™SCH6" localSheetId="18" hidden="1">[4]Daten!#REF!</definedName>
    <definedName name="__123Graph_BL™SCH6" hidden="1">[4]Daten!#REF!</definedName>
    <definedName name="__123Graph_C" localSheetId="0" hidden="1">[1]Daten!#REF!</definedName>
    <definedName name="__123Graph_C" localSheetId="13" hidden="1">[2]Daten!#REF!</definedName>
    <definedName name="__123Graph_C" localSheetId="15" hidden="1">[3]Daten!#REF!</definedName>
    <definedName name="__123Graph_C" localSheetId="17" hidden="1">[3]Daten!#REF!</definedName>
    <definedName name="__123Graph_C" localSheetId="18" hidden="1">[2]Daten!#REF!</definedName>
    <definedName name="__123Graph_C" hidden="1">[2]Daten!#REF!</definedName>
    <definedName name="__123Graph_CL™SCH5" localSheetId="0" hidden="1">[4]Daten!#REF!</definedName>
    <definedName name="__123Graph_CL™SCH5" localSheetId="13" hidden="1">[4]Daten!#REF!</definedName>
    <definedName name="__123Graph_CL™SCH5" localSheetId="15" hidden="1">[5]Daten!#REF!</definedName>
    <definedName name="__123Graph_CL™SCH5" localSheetId="17" hidden="1">[5]Daten!#REF!</definedName>
    <definedName name="__123Graph_CL™SCH5" localSheetId="18" hidden="1">[4]Daten!#REF!</definedName>
    <definedName name="__123Graph_CL™SCH5" hidden="1">[4]Daten!#REF!</definedName>
    <definedName name="__123Graph_CL™SCH6" localSheetId="0" hidden="1">[4]Daten!#REF!</definedName>
    <definedName name="__123Graph_CL™SCH6" localSheetId="13" hidden="1">[4]Daten!#REF!</definedName>
    <definedName name="__123Graph_CL™SCH6" localSheetId="15" hidden="1">[5]Daten!#REF!</definedName>
    <definedName name="__123Graph_CL™SCH6" localSheetId="17" hidden="1">[5]Daten!#REF!</definedName>
    <definedName name="__123Graph_CL™SCH6" localSheetId="18" hidden="1">[4]Daten!#REF!</definedName>
    <definedName name="__123Graph_CL™SCH6" hidden="1">[4]Daten!#REF!</definedName>
    <definedName name="__123Graph_D" localSheetId="0" hidden="1">[1]Daten!#REF!</definedName>
    <definedName name="__123Graph_D" localSheetId="13" hidden="1">[2]Daten!#REF!</definedName>
    <definedName name="__123Graph_D" localSheetId="15" hidden="1">[3]Daten!#REF!</definedName>
    <definedName name="__123Graph_D" localSheetId="17" hidden="1">[3]Daten!#REF!</definedName>
    <definedName name="__123Graph_D" localSheetId="18" hidden="1">[2]Daten!#REF!</definedName>
    <definedName name="__123Graph_D" hidden="1">[2]Daten!#REF!</definedName>
    <definedName name="__123Graph_DL™SCH5" localSheetId="0" hidden="1">[4]Daten!#REF!</definedName>
    <definedName name="__123Graph_DL™SCH5" localSheetId="13" hidden="1">[4]Daten!#REF!</definedName>
    <definedName name="__123Graph_DL™SCH5" localSheetId="15" hidden="1">[5]Daten!#REF!</definedName>
    <definedName name="__123Graph_DL™SCH5" localSheetId="17" hidden="1">[5]Daten!#REF!</definedName>
    <definedName name="__123Graph_DL™SCH5" localSheetId="18" hidden="1">[4]Daten!#REF!</definedName>
    <definedName name="__123Graph_DL™SCH5" hidden="1">[4]Daten!#REF!</definedName>
    <definedName name="__123Graph_DL™SCH6" localSheetId="0" hidden="1">[4]Daten!#REF!</definedName>
    <definedName name="__123Graph_DL™SCH6" localSheetId="13" hidden="1">[4]Daten!#REF!</definedName>
    <definedName name="__123Graph_DL™SCH6" localSheetId="15" hidden="1">[5]Daten!#REF!</definedName>
    <definedName name="__123Graph_DL™SCH6" localSheetId="17" hidden="1">[5]Daten!#REF!</definedName>
    <definedName name="__123Graph_DL™SCH6" localSheetId="18" hidden="1">[4]Daten!#REF!</definedName>
    <definedName name="__123Graph_DL™SCH6" hidden="1">[4]Daten!#REF!</definedName>
    <definedName name="__123Graph_E" localSheetId="0" hidden="1">[1]Daten!#REF!</definedName>
    <definedName name="__123Graph_E" localSheetId="13" hidden="1">[2]Daten!#REF!</definedName>
    <definedName name="__123Graph_E" localSheetId="15" hidden="1">[3]Daten!#REF!</definedName>
    <definedName name="__123Graph_E" localSheetId="17" hidden="1">[3]Daten!#REF!</definedName>
    <definedName name="__123Graph_E" localSheetId="18" hidden="1">[2]Daten!#REF!</definedName>
    <definedName name="__123Graph_E" hidden="1">[2]Daten!#REF!</definedName>
    <definedName name="__123Graph_F" localSheetId="0" hidden="1">[1]Daten!#REF!</definedName>
    <definedName name="__123Graph_F" localSheetId="13" hidden="1">[2]Daten!#REF!</definedName>
    <definedName name="__123Graph_F" localSheetId="15" hidden="1">[3]Daten!#REF!</definedName>
    <definedName name="__123Graph_F" localSheetId="17" hidden="1">[3]Daten!#REF!</definedName>
    <definedName name="__123Graph_F" localSheetId="18" hidden="1">[2]Daten!#REF!</definedName>
    <definedName name="__123Graph_F" hidden="1">[2]Daten!#REF!</definedName>
    <definedName name="__123Graph_X" localSheetId="0" hidden="1">[1]Daten!#REF!</definedName>
    <definedName name="__123Graph_X" localSheetId="13" hidden="1">[2]Daten!#REF!</definedName>
    <definedName name="__123Graph_X" localSheetId="15" hidden="1">[3]Daten!#REF!</definedName>
    <definedName name="__123Graph_X" localSheetId="17" hidden="1">[3]Daten!#REF!</definedName>
    <definedName name="__123Graph_X" localSheetId="18" hidden="1">[2]Daten!#REF!</definedName>
    <definedName name="__123Graph_X" hidden="1">[2]Daten!#REF!</definedName>
    <definedName name="__123Graph_XL™SCH3" localSheetId="0" hidden="1">[4]Daten!#REF!</definedName>
    <definedName name="__123Graph_XL™SCH3" localSheetId="13" hidden="1">[4]Daten!#REF!</definedName>
    <definedName name="__123Graph_XL™SCH3" localSheetId="15" hidden="1">[5]Daten!#REF!</definedName>
    <definedName name="__123Graph_XL™SCH3" localSheetId="17" hidden="1">[5]Daten!#REF!</definedName>
    <definedName name="__123Graph_XL™SCH3" localSheetId="18" hidden="1">[4]Daten!#REF!</definedName>
    <definedName name="__123Graph_XL™SCH3" hidden="1">[4]Daten!#REF!</definedName>
    <definedName name="__123Graph_XL™SCH4" localSheetId="0" hidden="1">[4]Daten!#REF!</definedName>
    <definedName name="__123Graph_XL™SCH4" localSheetId="13" hidden="1">[4]Daten!#REF!</definedName>
    <definedName name="__123Graph_XL™SCH4" localSheetId="15" hidden="1">[5]Daten!#REF!</definedName>
    <definedName name="__123Graph_XL™SCH4" localSheetId="17" hidden="1">[5]Daten!#REF!</definedName>
    <definedName name="__123Graph_XL™SCH4" localSheetId="18" hidden="1">[4]Daten!#REF!</definedName>
    <definedName name="__123Graph_XL™SCH4" hidden="1">[4]Daten!#REF!</definedName>
    <definedName name="_1__123Graph_A17_2.CGM" localSheetId="13" hidden="1">'[6]Schaubild Seite 29'!#REF!</definedName>
    <definedName name="_1__123Graph_A17_2.CGM" localSheetId="18" hidden="1">'[6]Schaubild Seite 29'!#REF!</definedName>
    <definedName name="_1__123Graph_A17_2.CGM" hidden="1">'[6]Schaubild Seite 29'!#REF!</definedName>
    <definedName name="_10__123Graph_X17_2_NEU" localSheetId="13" hidden="1">'[7]JB 17.1'!#REF!</definedName>
    <definedName name="_10__123Graph_X17_2_NEU" localSheetId="18" hidden="1">'[7]JB 17.1'!#REF!</definedName>
    <definedName name="_10__123Graph_X17_2_NEU" hidden="1">'[7]JB 17.1'!#REF!</definedName>
    <definedName name="_12__123Graph_A17_2_NEU" localSheetId="13" hidden="1">'[8]JB 17.1'!#REF!</definedName>
    <definedName name="_12__123Graph_A17_2_NEU" localSheetId="18" hidden="1">'[8]JB 17.1'!#REF!</definedName>
    <definedName name="_12__123Graph_A17_2_NEU" hidden="1">'[8]JB 17.1'!#REF!</definedName>
    <definedName name="_123" localSheetId="13" hidden="1">[1]Daten!#REF!</definedName>
    <definedName name="_123" localSheetId="18" hidden="1">[1]Daten!#REF!</definedName>
    <definedName name="_123" hidden="1">[1]Daten!#REF!</definedName>
    <definedName name="_123Graph_Aa" localSheetId="13" hidden="1">[2]Daten!#REF!</definedName>
    <definedName name="_123Graph_Aa" localSheetId="15" hidden="1">[3]Daten!#REF!</definedName>
    <definedName name="_123Graph_Aa" localSheetId="17" hidden="1">[3]Daten!#REF!</definedName>
    <definedName name="_123Graph_Aa" localSheetId="18" hidden="1">[2]Daten!#REF!</definedName>
    <definedName name="_123Graph_Aa" hidden="1">[2]Daten!#REF!</definedName>
    <definedName name="_123Graph_X" localSheetId="13" hidden="1">[9]Daten!#REF!</definedName>
    <definedName name="_123Graph_X" localSheetId="18" hidden="1">[9]Daten!#REF!</definedName>
    <definedName name="_123Graph_X" hidden="1">[9]Daten!#REF!</definedName>
    <definedName name="_16__123Graph_X17_2L™SCH" localSheetId="13" hidden="1">'[8]JB 17.1'!#REF!</definedName>
    <definedName name="_16__123Graph_X17_2L™SCH" localSheetId="18" hidden="1">'[8]JB 17.1'!#REF!</definedName>
    <definedName name="_16__123Graph_X17_2L™SCH" hidden="1">'[8]JB 17.1'!#REF!</definedName>
    <definedName name="_2__123Graph_A17_2.CGM" localSheetId="13" hidden="1">'[6]Schaubild Seite 29'!#REF!</definedName>
    <definedName name="_2__123Graph_A17_2.CGM" localSheetId="18" hidden="1">'[6]Schaubild Seite 29'!#REF!</definedName>
    <definedName name="_2__123Graph_A17_2.CGM" hidden="1">'[6]Schaubild Seite 29'!#REF!</definedName>
    <definedName name="_2__123Graph_A17_2L™SCH" localSheetId="13" hidden="1">'[7]JB 17.1'!#REF!</definedName>
    <definedName name="_2__123Graph_A17_2L™SCH" localSheetId="18" hidden="1">'[7]JB 17.1'!#REF!</definedName>
    <definedName name="_2__123Graph_A17_2L™SCH" hidden="1">'[7]JB 17.1'!#REF!</definedName>
    <definedName name="_20__123Graph_X17_2_NEU" localSheetId="13" hidden="1">'[8]JB 17.1'!#REF!</definedName>
    <definedName name="_20__123Graph_X17_2_NEU" localSheetId="18" hidden="1">'[8]JB 17.1'!#REF!</definedName>
    <definedName name="_20__123Graph_X17_2_NEU" hidden="1">'[8]JB 17.1'!#REF!</definedName>
    <definedName name="_3__123Graph_A17_2_NEU" localSheetId="13" hidden="1">'[7]JB 17.1'!#REF!</definedName>
    <definedName name="_3__123Graph_A17_2_NEU" localSheetId="18" hidden="1">'[7]JB 17.1'!#REF!</definedName>
    <definedName name="_3__123Graph_A17_2_NEU" hidden="1">'[7]JB 17.1'!#REF!</definedName>
    <definedName name="_4__123Graph_A17_2.CGM" localSheetId="13" hidden="1">'[10]Schaubild Seite 29'!#REF!</definedName>
    <definedName name="_4__123Graph_A17_2.CGM" localSheetId="18" hidden="1">'[10]Schaubild Seite 29'!#REF!</definedName>
    <definedName name="_4__123Graph_A17_2.CGM" hidden="1">'[10]Schaubild Seite 29'!#REF!</definedName>
    <definedName name="_4__123Graph_A17_2L™SCH" localSheetId="13" hidden="1">'[7]JB 17.1'!#REF!</definedName>
    <definedName name="_4__123Graph_A17_2L™SCH" localSheetId="18" hidden="1">'[7]JB 17.1'!#REF!</definedName>
    <definedName name="_4__123Graph_A17_2L™SCH" hidden="1">'[7]JB 17.1'!#REF!</definedName>
    <definedName name="_4__123Graph_X17_2L™SCH" localSheetId="13" hidden="1">'[7]JB 17.1'!#REF!</definedName>
    <definedName name="_4__123Graph_X17_2L™SCH" localSheetId="18" hidden="1">'[7]JB 17.1'!#REF!</definedName>
    <definedName name="_4__123Graph_X17_2L™SCH" hidden="1">'[7]JB 17.1'!#REF!</definedName>
    <definedName name="_5__123Graph_X17_2_NEU" localSheetId="13" hidden="1">'[7]JB 17.1'!#REF!</definedName>
    <definedName name="_5__123Graph_X17_2_NEU" localSheetId="18" hidden="1">'[7]JB 17.1'!#REF!</definedName>
    <definedName name="_5__123Graph_X17_2_NEU" hidden="1">'[7]JB 17.1'!#REF!</definedName>
    <definedName name="_6__123Graph_A17_2_NEU" localSheetId="13" hidden="1">'[7]JB 17.1'!#REF!</definedName>
    <definedName name="_6__123Graph_A17_2_NEU" localSheetId="18" hidden="1">'[7]JB 17.1'!#REF!</definedName>
    <definedName name="_6__123Graph_A17_2_NEU" hidden="1">'[7]JB 17.1'!#REF!</definedName>
    <definedName name="_8__123Graph_A17_2L™SCH" localSheetId="13" hidden="1">'[8]JB 17.1'!#REF!</definedName>
    <definedName name="_8__123Graph_A17_2L™SCH" localSheetId="18" hidden="1">'[8]JB 17.1'!#REF!</definedName>
    <definedName name="_8__123Graph_A17_2L™SCH" hidden="1">'[8]JB 17.1'!#REF!</definedName>
    <definedName name="_8__123Graph_X17_2L™SCH" localSheetId="13" hidden="1">'[7]JB 17.1'!#REF!</definedName>
    <definedName name="_8__123Graph_X17_2L™SCH" localSheetId="18" hidden="1">'[7]JB 17.1'!#REF!</definedName>
    <definedName name="_8__123Graph_X17_2L™SCH" hidden="1">'[7]JB 17.1'!#REF!</definedName>
    <definedName name="_Fill" localSheetId="0" hidden="1">#REF!</definedName>
    <definedName name="_Fill" localSheetId="13" hidden="1">#REF!</definedName>
    <definedName name="_Fill" localSheetId="15" hidden="1">#REF!</definedName>
    <definedName name="_Fill" localSheetId="17" hidden="1">#REF!</definedName>
    <definedName name="_Fill" localSheetId="18" hidden="1">#REF!</definedName>
    <definedName name="_Fill" hidden="1">#REF!</definedName>
    <definedName name="_Fill_neu" localSheetId="13" hidden="1">#REF!</definedName>
    <definedName name="_Fill_neu" localSheetId="18" hidden="1">#REF!</definedName>
    <definedName name="_Fill_neu" hidden="1">#REF!</definedName>
    <definedName name="_Key1" localSheetId="0" hidden="1">#REF!</definedName>
    <definedName name="_Key1" localSheetId="13" hidden="1">#REF!</definedName>
    <definedName name="_Key1" localSheetId="15" hidden="1">#REF!</definedName>
    <definedName name="_Key1" localSheetId="17" hidden="1">#REF!</definedName>
    <definedName name="_Key1" localSheetId="18" hidden="1">#REF!</definedName>
    <definedName name="_Key1" hidden="1">#REF!</definedName>
    <definedName name="_Order1" hidden="1">255</definedName>
    <definedName name="_Sort" localSheetId="0" hidden="1">#REF!</definedName>
    <definedName name="_Sort" localSheetId="11" hidden="1">#REF!</definedName>
    <definedName name="_Sort" localSheetId="13" hidden="1">#REF!</definedName>
    <definedName name="_Sort" localSheetId="15" hidden="1">#REF!</definedName>
    <definedName name="_Sort" localSheetId="17" hidden="1">#REF!</definedName>
    <definedName name="_Sort" localSheetId="18"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9" l="1"/>
  <c r="L38" i="9"/>
  <c r="F30" i="11" l="1"/>
  <c r="E12" i="11"/>
  <c r="E12" i="9"/>
  <c r="K66" i="4" l="1"/>
  <c r="G66" i="4"/>
  <c r="E45" i="9" l="1"/>
  <c r="F33" i="9"/>
  <c r="E33" i="9"/>
  <c r="E65" i="7"/>
  <c r="K63" i="7"/>
  <c r="K66" i="7"/>
  <c r="F56" i="7"/>
  <c r="E56" i="7"/>
  <c r="N46" i="8" l="1"/>
  <c r="N45" i="8"/>
  <c r="N44" i="8"/>
  <c r="N43" i="8"/>
  <c r="N42" i="8"/>
  <c r="N41" i="8"/>
  <c r="N40" i="8"/>
  <c r="N39" i="8"/>
  <c r="N38" i="8"/>
  <c r="N37" i="8"/>
  <c r="N36" i="8"/>
  <c r="N35" i="8"/>
  <c r="N34" i="8"/>
  <c r="N33" i="8"/>
  <c r="N32" i="8"/>
  <c r="N31" i="8"/>
  <c r="N30" i="8"/>
  <c r="N29" i="8"/>
  <c r="N28" i="8"/>
  <c r="N10" i="8"/>
  <c r="N11" i="8"/>
  <c r="N12" i="8"/>
  <c r="N13" i="8"/>
  <c r="N14" i="8"/>
  <c r="N15" i="8"/>
  <c r="N16" i="8"/>
  <c r="N17" i="8"/>
  <c r="N18" i="8"/>
  <c r="N19" i="8"/>
  <c r="N20" i="8"/>
  <c r="N21" i="8"/>
  <c r="N22" i="8"/>
  <c r="N23" i="8"/>
  <c r="N24" i="8"/>
  <c r="N25" i="8"/>
  <c r="N26" i="8"/>
  <c r="N9" i="8"/>
  <c r="N30" i="7"/>
  <c r="N31" i="7"/>
  <c r="N32" i="7"/>
  <c r="N33" i="7"/>
  <c r="N34" i="7"/>
  <c r="N35" i="7"/>
  <c r="N36" i="7"/>
  <c r="N37" i="7"/>
  <c r="N38" i="7"/>
  <c r="N39" i="7"/>
  <c r="N40" i="7"/>
  <c r="N41" i="7"/>
  <c r="N42" i="7"/>
  <c r="N43" i="7"/>
  <c r="N44" i="7"/>
  <c r="N45" i="7"/>
  <c r="N46" i="7"/>
  <c r="N29" i="7"/>
  <c r="N10" i="7"/>
  <c r="N11" i="7"/>
  <c r="N12" i="7"/>
  <c r="N13" i="7"/>
  <c r="N14" i="7"/>
  <c r="N15" i="7"/>
  <c r="N16" i="7"/>
  <c r="N17" i="7"/>
  <c r="N18" i="7"/>
  <c r="N19" i="7"/>
  <c r="N20" i="7"/>
  <c r="N21" i="7"/>
  <c r="N22" i="7"/>
  <c r="N23" i="7"/>
  <c r="N24" i="7"/>
  <c r="N25" i="7"/>
  <c r="N26" i="7"/>
  <c r="N9" i="7"/>
  <c r="N8" i="7"/>
  <c r="L22" i="33" l="1"/>
  <c r="K22" i="33"/>
  <c r="J22" i="33"/>
  <c r="I22" i="33"/>
  <c r="H22" i="33"/>
  <c r="G22" i="33"/>
  <c r="F22" i="33"/>
  <c r="E22" i="33"/>
  <c r="D22" i="33"/>
  <c r="C22" i="33"/>
  <c r="B22" i="33"/>
  <c r="L21" i="33"/>
  <c r="K21" i="33"/>
  <c r="J21" i="33"/>
  <c r="I21" i="33"/>
  <c r="H21" i="33"/>
  <c r="G21" i="33"/>
  <c r="F21" i="33"/>
  <c r="E21" i="33"/>
  <c r="D21" i="33"/>
  <c r="C21" i="33"/>
  <c r="B21" i="33"/>
  <c r="L20" i="33"/>
  <c r="K20" i="33"/>
  <c r="J20" i="33"/>
  <c r="I20" i="33"/>
  <c r="H20" i="33"/>
  <c r="G20" i="33"/>
  <c r="F20" i="33"/>
  <c r="E20" i="33"/>
  <c r="D20" i="33"/>
  <c r="C20" i="33"/>
  <c r="B20" i="33"/>
  <c r="L19" i="33"/>
  <c r="K19" i="33"/>
  <c r="J19" i="33"/>
  <c r="I19" i="33"/>
  <c r="H19" i="33"/>
  <c r="G19" i="33"/>
  <c r="F19" i="33"/>
  <c r="E19" i="33"/>
  <c r="D19" i="33"/>
  <c r="C19" i="33"/>
  <c r="B19" i="33"/>
  <c r="L18" i="33"/>
  <c r="K18" i="33"/>
  <c r="J18" i="33"/>
  <c r="I18" i="33"/>
  <c r="H18" i="33"/>
  <c r="G18" i="33"/>
  <c r="F18" i="33"/>
  <c r="E18" i="33"/>
  <c r="D18" i="33"/>
  <c r="C18" i="33"/>
  <c r="B18" i="33"/>
  <c r="L17" i="33"/>
  <c r="K17" i="33"/>
  <c r="J17" i="33"/>
  <c r="I17" i="33"/>
  <c r="H17" i="33"/>
  <c r="G17" i="33"/>
  <c r="F17" i="33"/>
  <c r="E17" i="33"/>
  <c r="D17" i="33"/>
  <c r="C17" i="33"/>
  <c r="B17" i="33"/>
  <c r="L16" i="33"/>
  <c r="K16" i="33"/>
  <c r="J16" i="33"/>
  <c r="I16" i="33"/>
  <c r="H16" i="33"/>
  <c r="G16" i="33"/>
  <c r="F16" i="33"/>
  <c r="E16" i="33"/>
  <c r="D16" i="33"/>
  <c r="C16" i="33"/>
  <c r="B16" i="33"/>
  <c r="B10" i="33"/>
  <c r="C10" i="33"/>
  <c r="D10" i="33"/>
  <c r="E10" i="33"/>
  <c r="F10" i="33"/>
  <c r="G10" i="33"/>
  <c r="H10" i="33"/>
  <c r="I10" i="33"/>
  <c r="J10" i="33"/>
  <c r="K10" i="33"/>
  <c r="L10" i="33"/>
  <c r="B11" i="33"/>
  <c r="C11" i="33"/>
  <c r="D11" i="33"/>
  <c r="E11" i="33"/>
  <c r="F11" i="33"/>
  <c r="G11" i="33"/>
  <c r="H11" i="33"/>
  <c r="I11" i="33"/>
  <c r="J11" i="33"/>
  <c r="K11" i="33"/>
  <c r="L11" i="33"/>
  <c r="B12" i="33"/>
  <c r="C12" i="33"/>
  <c r="D12" i="33"/>
  <c r="E12" i="33"/>
  <c r="F12" i="33"/>
  <c r="G12" i="33"/>
  <c r="H12" i="33"/>
  <c r="I12" i="33"/>
  <c r="J12" i="33"/>
  <c r="K12" i="33"/>
  <c r="L12" i="33"/>
  <c r="B13" i="33"/>
  <c r="C13" i="33"/>
  <c r="D13" i="33"/>
  <c r="E13" i="33"/>
  <c r="F13" i="33"/>
  <c r="G13" i="33"/>
  <c r="H13" i="33"/>
  <c r="I13" i="33"/>
  <c r="J13" i="33"/>
  <c r="K13" i="33"/>
  <c r="L13" i="33"/>
  <c r="B14" i="33"/>
  <c r="C14" i="33"/>
  <c r="D14" i="33"/>
  <c r="E14" i="33"/>
  <c r="F14" i="33"/>
  <c r="G14" i="33"/>
  <c r="H14" i="33"/>
  <c r="I14" i="33"/>
  <c r="J14" i="33"/>
  <c r="K14" i="33"/>
  <c r="L14" i="33"/>
  <c r="E8" i="33"/>
  <c r="D8" i="33"/>
  <c r="C8" i="33"/>
  <c r="L9" i="33"/>
  <c r="K9" i="33"/>
  <c r="J9" i="33"/>
  <c r="I9" i="33"/>
  <c r="H9" i="33"/>
  <c r="G9" i="33"/>
  <c r="F9" i="33"/>
  <c r="E9" i="33"/>
  <c r="D9" i="33"/>
  <c r="C9" i="33"/>
  <c r="B9" i="33"/>
  <c r="F8" i="33"/>
  <c r="G8" i="33"/>
  <c r="H8" i="33"/>
  <c r="I8" i="33"/>
  <c r="J8" i="33"/>
  <c r="K8" i="33"/>
  <c r="L8" i="33"/>
  <c r="B8" i="33"/>
  <c r="D49" i="4" l="1"/>
  <c r="E49" i="4"/>
  <c r="F49" i="4"/>
  <c r="G49" i="4"/>
  <c r="H49" i="4"/>
  <c r="I49" i="4"/>
  <c r="J49" i="4"/>
  <c r="D50" i="4"/>
  <c r="E50" i="4"/>
  <c r="F50" i="4"/>
  <c r="G50" i="4"/>
  <c r="H50" i="4"/>
  <c r="I50" i="4"/>
  <c r="J50" i="4"/>
  <c r="D51" i="4"/>
  <c r="E51" i="4"/>
  <c r="F51" i="4"/>
  <c r="G51" i="4"/>
  <c r="H51" i="4"/>
  <c r="I51" i="4"/>
  <c r="J51" i="4"/>
  <c r="D52" i="4"/>
  <c r="E52" i="4"/>
  <c r="F52" i="4"/>
  <c r="G52" i="4"/>
  <c r="H52" i="4"/>
  <c r="I52" i="4"/>
  <c r="J52" i="4"/>
  <c r="D53" i="4"/>
  <c r="E53" i="4"/>
  <c r="F53" i="4"/>
  <c r="G53" i="4"/>
  <c r="H53" i="4"/>
  <c r="I53" i="4"/>
  <c r="J53" i="4"/>
  <c r="D54" i="4"/>
  <c r="E54" i="4"/>
  <c r="F54" i="4"/>
  <c r="G54" i="4"/>
  <c r="H54" i="4"/>
  <c r="I54" i="4"/>
  <c r="J54" i="4"/>
  <c r="D55" i="4"/>
  <c r="E55" i="4"/>
  <c r="F55" i="4"/>
  <c r="G55" i="4"/>
  <c r="H55" i="4"/>
  <c r="I55" i="4"/>
  <c r="J55" i="4"/>
  <c r="D56" i="4"/>
  <c r="E56" i="4"/>
  <c r="F56" i="4"/>
  <c r="G56" i="4"/>
  <c r="H56" i="4"/>
  <c r="I56" i="4"/>
  <c r="J56" i="4"/>
  <c r="D57" i="4"/>
  <c r="E57" i="4"/>
  <c r="F57" i="4"/>
  <c r="G57" i="4"/>
  <c r="H57" i="4"/>
  <c r="I57" i="4"/>
  <c r="J57" i="4"/>
  <c r="D58" i="4"/>
  <c r="E58" i="4"/>
  <c r="F58" i="4"/>
  <c r="G58" i="4"/>
  <c r="H58" i="4"/>
  <c r="I58" i="4"/>
  <c r="J58" i="4"/>
  <c r="D59" i="4"/>
  <c r="E59" i="4"/>
  <c r="F59" i="4"/>
  <c r="G59" i="4"/>
  <c r="H59" i="4"/>
  <c r="I59" i="4"/>
  <c r="J59" i="4"/>
  <c r="D60" i="4"/>
  <c r="E60" i="4"/>
  <c r="F60" i="4"/>
  <c r="G60" i="4"/>
  <c r="H60" i="4"/>
  <c r="I60" i="4"/>
  <c r="J60" i="4"/>
  <c r="D61" i="4"/>
  <c r="E61" i="4"/>
  <c r="F61" i="4"/>
  <c r="G61" i="4"/>
  <c r="H61" i="4"/>
  <c r="I61" i="4"/>
  <c r="J61" i="4"/>
  <c r="D62" i="4"/>
  <c r="E62" i="4"/>
  <c r="F62" i="4"/>
  <c r="G62" i="4"/>
  <c r="H62" i="4"/>
  <c r="I62" i="4"/>
  <c r="J62" i="4"/>
  <c r="D63" i="4"/>
  <c r="E63" i="4"/>
  <c r="F63" i="4"/>
  <c r="G63" i="4"/>
  <c r="H63" i="4"/>
  <c r="I63" i="4"/>
  <c r="J63" i="4"/>
  <c r="K63" i="4"/>
  <c r="D64" i="4"/>
  <c r="E64" i="4"/>
  <c r="F64" i="4"/>
  <c r="G64" i="4"/>
  <c r="H64" i="4"/>
  <c r="I64" i="4"/>
  <c r="J64" i="4"/>
  <c r="D65" i="4"/>
  <c r="E65" i="4"/>
  <c r="F65" i="4"/>
  <c r="G65" i="4"/>
  <c r="H65" i="4"/>
  <c r="I65" i="4"/>
  <c r="J65" i="4"/>
  <c r="D66" i="4"/>
  <c r="E66" i="4"/>
  <c r="F66" i="4"/>
  <c r="H66" i="4"/>
  <c r="I66" i="4"/>
  <c r="J66" i="4"/>
  <c r="C49" i="4"/>
  <c r="C50" i="4"/>
  <c r="C51" i="4"/>
  <c r="C52" i="4"/>
  <c r="C53" i="4"/>
  <c r="C54" i="4"/>
  <c r="C55" i="4"/>
  <c r="C56" i="4"/>
  <c r="C57" i="4"/>
  <c r="C58" i="4"/>
  <c r="C59" i="4"/>
  <c r="C60" i="4"/>
  <c r="C61" i="4"/>
  <c r="C62" i="4"/>
  <c r="C63" i="4"/>
  <c r="C64" i="4"/>
  <c r="C65" i="4"/>
  <c r="C66" i="4"/>
  <c r="N28" i="7"/>
  <c r="N10" i="6"/>
  <c r="N11" i="6"/>
  <c r="N12" i="6"/>
  <c r="N13" i="6"/>
  <c r="N14" i="6"/>
  <c r="N54" i="6" s="1"/>
  <c r="N15" i="6"/>
  <c r="N55" i="6" s="1"/>
  <c r="N16" i="6"/>
  <c r="N17" i="6"/>
  <c r="N18" i="6"/>
  <c r="N19" i="6"/>
  <c r="N20" i="6"/>
  <c r="N21" i="6"/>
  <c r="N22" i="6"/>
  <c r="N23" i="6"/>
  <c r="N24" i="6"/>
  <c r="N64" i="6" s="1"/>
  <c r="N25" i="6"/>
  <c r="N65" i="6" s="1"/>
  <c r="N26" i="6"/>
  <c r="N9" i="6"/>
  <c r="N8" i="6"/>
  <c r="N46" i="4"/>
  <c r="N45" i="4"/>
  <c r="N44" i="4"/>
  <c r="N43" i="4"/>
  <c r="N42" i="4"/>
  <c r="N41" i="4"/>
  <c r="N40" i="4"/>
  <c r="N39" i="4"/>
  <c r="N38" i="4"/>
  <c r="N37" i="4"/>
  <c r="N36" i="4"/>
  <c r="N35" i="4"/>
  <c r="N34" i="4"/>
  <c r="N33" i="4"/>
  <c r="N32" i="4"/>
  <c r="N31" i="4"/>
  <c r="M30" i="4"/>
  <c r="M30" i="9" s="1"/>
  <c r="L30" i="4"/>
  <c r="M29" i="4"/>
  <c r="L29" i="4"/>
  <c r="N29" i="4" s="1"/>
  <c r="M10" i="4"/>
  <c r="M10" i="9" s="1"/>
  <c r="L10" i="4"/>
  <c r="N10" i="4" s="1"/>
  <c r="M9" i="4"/>
  <c r="M9" i="9" s="1"/>
  <c r="L9" i="4"/>
  <c r="N9" i="4" s="1"/>
  <c r="N11" i="4"/>
  <c r="N12" i="4"/>
  <c r="N13" i="4"/>
  <c r="N14" i="4"/>
  <c r="N15" i="4"/>
  <c r="N16" i="4"/>
  <c r="N17" i="4"/>
  <c r="N18" i="4"/>
  <c r="N19" i="4"/>
  <c r="N20" i="4"/>
  <c r="N21" i="4"/>
  <c r="N22" i="4"/>
  <c r="N23" i="4"/>
  <c r="N24" i="4"/>
  <c r="N25" i="4"/>
  <c r="N26" i="4"/>
  <c r="N8" i="4"/>
  <c r="M30" i="2"/>
  <c r="L30" i="2"/>
  <c r="L50" i="2" s="1"/>
  <c r="N30" i="2"/>
  <c r="N50" i="2" s="1"/>
  <c r="M29" i="2"/>
  <c r="L29" i="2"/>
  <c r="N29" i="2" s="1"/>
  <c r="M9" i="2"/>
  <c r="M10" i="2"/>
  <c r="L10" i="2"/>
  <c r="L9" i="2"/>
  <c r="N9" i="2" s="1"/>
  <c r="M10" i="1"/>
  <c r="M50" i="1" s="1"/>
  <c r="M9" i="1"/>
  <c r="L10" i="1"/>
  <c r="N10" i="1" s="1"/>
  <c r="N50" i="1" s="1"/>
  <c r="L9" i="1"/>
  <c r="L9" i="3"/>
  <c r="L10" i="3"/>
  <c r="N46" i="2"/>
  <c r="N45" i="2"/>
  <c r="N44" i="2"/>
  <c r="N43" i="2"/>
  <c r="N42" i="2"/>
  <c r="N41" i="2"/>
  <c r="N40" i="2"/>
  <c r="N60" i="2" s="1"/>
  <c r="N39" i="2"/>
  <c r="N38" i="2"/>
  <c r="N37" i="2"/>
  <c r="N36" i="2"/>
  <c r="N35" i="2"/>
  <c r="N34" i="2"/>
  <c r="N54" i="2" s="1"/>
  <c r="N33" i="2"/>
  <c r="N32" i="2"/>
  <c r="N31" i="2"/>
  <c r="N10" i="2"/>
  <c r="N11" i="2"/>
  <c r="N12" i="2"/>
  <c r="N13" i="2"/>
  <c r="N14" i="2"/>
  <c r="N15" i="2"/>
  <c r="N16" i="2"/>
  <c r="N56" i="2" s="1"/>
  <c r="N17" i="2"/>
  <c r="N18" i="2"/>
  <c r="N58" i="2" s="1"/>
  <c r="N19" i="2"/>
  <c r="N20" i="2"/>
  <c r="N21" i="2"/>
  <c r="N22" i="2"/>
  <c r="N23" i="2"/>
  <c r="N24" i="2"/>
  <c r="N64" i="2" s="1"/>
  <c r="N25" i="2"/>
  <c r="N26" i="2"/>
  <c r="N46" i="1"/>
  <c r="N66" i="1" s="1"/>
  <c r="N45" i="1"/>
  <c r="N44" i="1"/>
  <c r="N43" i="1"/>
  <c r="N63" i="1" s="1"/>
  <c r="N42" i="1"/>
  <c r="N41" i="1"/>
  <c r="N40" i="1"/>
  <c r="N39" i="1"/>
  <c r="N38" i="1"/>
  <c r="N37" i="1"/>
  <c r="N36" i="1"/>
  <c r="N35" i="1"/>
  <c r="N34" i="1"/>
  <c r="N54" i="1" s="1"/>
  <c r="N33" i="1"/>
  <c r="N32" i="1"/>
  <c r="N31" i="1"/>
  <c r="N51" i="1" s="1"/>
  <c r="N30" i="1"/>
  <c r="N29" i="1"/>
  <c r="N11" i="1"/>
  <c r="N12" i="1"/>
  <c r="N13" i="1"/>
  <c r="N53" i="1" s="1"/>
  <c r="N14" i="1"/>
  <c r="N15" i="1"/>
  <c r="N16" i="1"/>
  <c r="N17" i="1"/>
  <c r="N57" i="1" s="1"/>
  <c r="N18" i="1"/>
  <c r="N19" i="1"/>
  <c r="N59" i="1" s="1"/>
  <c r="N20" i="1"/>
  <c r="N21" i="1"/>
  <c r="N22" i="1"/>
  <c r="N23" i="1"/>
  <c r="N24" i="1"/>
  <c r="N25" i="1"/>
  <c r="N65" i="1" s="1"/>
  <c r="N26" i="1"/>
  <c r="N8" i="1"/>
  <c r="N9" i="1"/>
  <c r="N28" i="4"/>
  <c r="N28" i="2"/>
  <c r="N8" i="2"/>
  <c r="N28" i="1"/>
  <c r="L30" i="39"/>
  <c r="K30" i="39"/>
  <c r="J30" i="39"/>
  <c r="I30" i="39"/>
  <c r="H30" i="39"/>
  <c r="G30" i="39"/>
  <c r="F30" i="39"/>
  <c r="E30" i="39"/>
  <c r="D30" i="39"/>
  <c r="C30" i="39"/>
  <c r="B30" i="39"/>
  <c r="L29" i="39"/>
  <c r="K29" i="39"/>
  <c r="J29" i="39"/>
  <c r="I29" i="39"/>
  <c r="H29" i="39"/>
  <c r="G29" i="39"/>
  <c r="F29" i="39"/>
  <c r="E29" i="39"/>
  <c r="D29" i="39"/>
  <c r="C29" i="39"/>
  <c r="B29" i="39"/>
  <c r="L28" i="39"/>
  <c r="K28" i="39"/>
  <c r="J28" i="39"/>
  <c r="I28" i="39"/>
  <c r="H28" i="39"/>
  <c r="G28" i="39"/>
  <c r="F28" i="39"/>
  <c r="E28" i="39"/>
  <c r="D28" i="39"/>
  <c r="C28" i="39"/>
  <c r="B28" i="39"/>
  <c r="L27" i="39"/>
  <c r="K27" i="39"/>
  <c r="J27" i="39"/>
  <c r="I27" i="39"/>
  <c r="H27" i="39"/>
  <c r="G27" i="39"/>
  <c r="F27" i="39"/>
  <c r="E27" i="39"/>
  <c r="D27" i="39"/>
  <c r="C27" i="39"/>
  <c r="B27" i="39"/>
  <c r="L26" i="39"/>
  <c r="K26" i="39"/>
  <c r="J26" i="39"/>
  <c r="I26" i="39"/>
  <c r="H26" i="39"/>
  <c r="G26" i="39"/>
  <c r="F26" i="39"/>
  <c r="E26" i="39"/>
  <c r="D26" i="39"/>
  <c r="C26" i="39"/>
  <c r="B26" i="39"/>
  <c r="L25" i="39"/>
  <c r="K25" i="39"/>
  <c r="J25" i="39"/>
  <c r="I25" i="39"/>
  <c r="H25" i="39"/>
  <c r="G25" i="39"/>
  <c r="F25" i="39"/>
  <c r="E25" i="39"/>
  <c r="D25" i="39"/>
  <c r="C25" i="39"/>
  <c r="B25" i="39"/>
  <c r="L24" i="39"/>
  <c r="K24" i="39"/>
  <c r="J24" i="39"/>
  <c r="I24" i="39"/>
  <c r="H24" i="39"/>
  <c r="G24" i="39"/>
  <c r="F24" i="39"/>
  <c r="E24" i="39"/>
  <c r="D24" i="39"/>
  <c r="C24" i="39"/>
  <c r="B24" i="39"/>
  <c r="L30" i="33"/>
  <c r="K30" i="33"/>
  <c r="J30" i="33"/>
  <c r="I30" i="33"/>
  <c r="H30" i="33"/>
  <c r="G30" i="33"/>
  <c r="F30" i="33"/>
  <c r="E30" i="33"/>
  <c r="D30" i="33"/>
  <c r="C30" i="33"/>
  <c r="B30" i="33"/>
  <c r="L29" i="33"/>
  <c r="K29" i="33"/>
  <c r="J29" i="33"/>
  <c r="I29" i="33"/>
  <c r="H29" i="33"/>
  <c r="G29" i="33"/>
  <c r="F29" i="33"/>
  <c r="E29" i="33"/>
  <c r="D29" i="33"/>
  <c r="C29" i="33"/>
  <c r="B29" i="33"/>
  <c r="L28" i="33"/>
  <c r="K28" i="33"/>
  <c r="J28" i="33"/>
  <c r="I28" i="33"/>
  <c r="H28" i="33"/>
  <c r="G28" i="33"/>
  <c r="F28" i="33"/>
  <c r="E28" i="33"/>
  <c r="D28" i="33"/>
  <c r="C28" i="33"/>
  <c r="B28" i="33"/>
  <c r="L27" i="33"/>
  <c r="K27" i="33"/>
  <c r="J27" i="33"/>
  <c r="I27" i="33"/>
  <c r="H27" i="33"/>
  <c r="G27" i="33"/>
  <c r="F27" i="33"/>
  <c r="E27" i="33"/>
  <c r="D27" i="33"/>
  <c r="C27" i="33"/>
  <c r="B27" i="33"/>
  <c r="L26" i="33"/>
  <c r="K26" i="33"/>
  <c r="J26" i="33"/>
  <c r="I26" i="33"/>
  <c r="H26" i="33"/>
  <c r="G26" i="33"/>
  <c r="F26" i="33"/>
  <c r="E26" i="33"/>
  <c r="D26" i="33"/>
  <c r="C26" i="33"/>
  <c r="B26" i="33"/>
  <c r="L25" i="33"/>
  <c r="K25" i="33"/>
  <c r="J25" i="33"/>
  <c r="I25" i="33"/>
  <c r="H25" i="33"/>
  <c r="G25" i="33"/>
  <c r="F25" i="33"/>
  <c r="E25" i="33"/>
  <c r="D25" i="33"/>
  <c r="C25" i="33"/>
  <c r="B25" i="33"/>
  <c r="L24" i="33"/>
  <c r="K24" i="33"/>
  <c r="J24" i="33"/>
  <c r="I24" i="33"/>
  <c r="H24" i="33"/>
  <c r="G24" i="33"/>
  <c r="F24" i="33"/>
  <c r="E24" i="33"/>
  <c r="D24" i="33"/>
  <c r="C24" i="33"/>
  <c r="B24" i="33"/>
  <c r="L30" i="32"/>
  <c r="K30" i="32"/>
  <c r="L29" i="32"/>
  <c r="K29" i="32"/>
  <c r="L28" i="32"/>
  <c r="K28" i="32"/>
  <c r="L27" i="32"/>
  <c r="K27" i="32"/>
  <c r="L26" i="32"/>
  <c r="K26" i="32"/>
  <c r="L25" i="32"/>
  <c r="K25" i="32"/>
  <c r="L24" i="32"/>
  <c r="K24" i="32"/>
  <c r="J24" i="32"/>
  <c r="I24" i="32"/>
  <c r="H24" i="32"/>
  <c r="G24" i="32"/>
  <c r="F24" i="32"/>
  <c r="E24" i="32"/>
  <c r="D24" i="32"/>
  <c r="C24" i="32"/>
  <c r="B24" i="32"/>
  <c r="L30" i="31"/>
  <c r="K30" i="31"/>
  <c r="J30" i="31"/>
  <c r="I30" i="31"/>
  <c r="H30" i="31"/>
  <c r="G30" i="31"/>
  <c r="F30" i="31"/>
  <c r="E30" i="31"/>
  <c r="D30" i="31"/>
  <c r="C30" i="31"/>
  <c r="B30" i="31"/>
  <c r="L29" i="31"/>
  <c r="K29" i="31"/>
  <c r="J29" i="31"/>
  <c r="I29" i="31"/>
  <c r="H29" i="31"/>
  <c r="G29" i="31"/>
  <c r="F29" i="31"/>
  <c r="E29" i="31"/>
  <c r="D29" i="31"/>
  <c r="C29" i="31"/>
  <c r="B29" i="31"/>
  <c r="L28" i="31"/>
  <c r="K28" i="31"/>
  <c r="J28" i="31"/>
  <c r="I28" i="31"/>
  <c r="H28" i="31"/>
  <c r="G28" i="31"/>
  <c r="F28" i="31"/>
  <c r="E28" i="31"/>
  <c r="D28" i="31"/>
  <c r="C28" i="31"/>
  <c r="B28" i="31"/>
  <c r="L27" i="31"/>
  <c r="K27" i="31"/>
  <c r="J27" i="31"/>
  <c r="I27" i="31"/>
  <c r="H27" i="31"/>
  <c r="G27" i="31"/>
  <c r="F27" i="31"/>
  <c r="E27" i="31"/>
  <c r="D27" i="31"/>
  <c r="C27" i="31"/>
  <c r="B27" i="31"/>
  <c r="L26" i="31"/>
  <c r="K26" i="31"/>
  <c r="J26" i="31"/>
  <c r="I26" i="31"/>
  <c r="H26" i="31"/>
  <c r="G26" i="31"/>
  <c r="F26" i="31"/>
  <c r="E26" i="31"/>
  <c r="D26" i="31"/>
  <c r="C26" i="31"/>
  <c r="B26" i="31"/>
  <c r="L25" i="31"/>
  <c r="K25" i="31"/>
  <c r="J25" i="31"/>
  <c r="I25" i="31"/>
  <c r="H25" i="31"/>
  <c r="G25" i="31"/>
  <c r="F25" i="31"/>
  <c r="E25" i="31"/>
  <c r="D25" i="31"/>
  <c r="C25" i="31"/>
  <c r="B25" i="31"/>
  <c r="L24" i="31"/>
  <c r="K24" i="31"/>
  <c r="J24" i="31"/>
  <c r="I24" i="31"/>
  <c r="H24" i="31"/>
  <c r="G24" i="31"/>
  <c r="F24" i="31"/>
  <c r="E24" i="31"/>
  <c r="D24" i="31"/>
  <c r="C24" i="31"/>
  <c r="B24" i="31"/>
  <c r="J51" i="42"/>
  <c r="I51" i="42"/>
  <c r="H51" i="42"/>
  <c r="G51" i="42"/>
  <c r="F51" i="42"/>
  <c r="E51" i="42"/>
  <c r="D51" i="42"/>
  <c r="C51" i="42"/>
  <c r="B51" i="42"/>
  <c r="J50" i="42"/>
  <c r="I50" i="42"/>
  <c r="H50" i="42"/>
  <c r="G50" i="42"/>
  <c r="F50" i="42"/>
  <c r="E50" i="42"/>
  <c r="D50" i="42"/>
  <c r="C50" i="42"/>
  <c r="B50" i="42"/>
  <c r="J49" i="42"/>
  <c r="I49" i="42"/>
  <c r="H49" i="42"/>
  <c r="G49" i="42"/>
  <c r="F49" i="42"/>
  <c r="E49" i="42"/>
  <c r="D49" i="42"/>
  <c r="C49" i="42"/>
  <c r="B49" i="42"/>
  <c r="J48" i="42"/>
  <c r="I48" i="42"/>
  <c r="H48" i="42"/>
  <c r="G48" i="42"/>
  <c r="F48" i="42"/>
  <c r="E48" i="42"/>
  <c r="D48" i="42"/>
  <c r="C48" i="42"/>
  <c r="B48" i="42"/>
  <c r="J47" i="42"/>
  <c r="I47" i="42"/>
  <c r="H47" i="42"/>
  <c r="G47" i="42"/>
  <c r="F47" i="42"/>
  <c r="E47" i="42"/>
  <c r="D47" i="42"/>
  <c r="C47" i="42"/>
  <c r="B47" i="42"/>
  <c r="J46" i="42"/>
  <c r="I46" i="42"/>
  <c r="H46" i="42"/>
  <c r="G46" i="42"/>
  <c r="F46" i="42"/>
  <c r="E46" i="42"/>
  <c r="D46" i="42"/>
  <c r="C46" i="42"/>
  <c r="B46" i="42"/>
  <c r="J45" i="42"/>
  <c r="I45" i="42"/>
  <c r="H45" i="42"/>
  <c r="G45" i="42"/>
  <c r="F45" i="42"/>
  <c r="E45" i="42"/>
  <c r="D45" i="42"/>
  <c r="C45" i="42"/>
  <c r="B45" i="42"/>
  <c r="J44" i="42"/>
  <c r="I44" i="42"/>
  <c r="H44" i="42"/>
  <c r="G44" i="42"/>
  <c r="F44" i="42"/>
  <c r="E44" i="42"/>
  <c r="D44" i="42"/>
  <c r="C44" i="42"/>
  <c r="B44" i="42"/>
  <c r="J43" i="42"/>
  <c r="I43" i="42"/>
  <c r="H43" i="42"/>
  <c r="G43" i="42"/>
  <c r="F43" i="42"/>
  <c r="E43" i="42"/>
  <c r="D43" i="42"/>
  <c r="C43" i="42"/>
  <c r="B43" i="42"/>
  <c r="J42" i="42"/>
  <c r="I42" i="42"/>
  <c r="H42" i="42"/>
  <c r="G42" i="42"/>
  <c r="F42" i="42"/>
  <c r="E42" i="42"/>
  <c r="D42" i="42"/>
  <c r="C42" i="42"/>
  <c r="B42" i="42"/>
  <c r="J41" i="42"/>
  <c r="I41" i="42"/>
  <c r="H41" i="42"/>
  <c r="G41" i="42"/>
  <c r="F41" i="42"/>
  <c r="E41" i="42"/>
  <c r="D41" i="42"/>
  <c r="C41" i="42"/>
  <c r="B41" i="42"/>
  <c r="J40" i="42"/>
  <c r="I40" i="42"/>
  <c r="H40" i="42"/>
  <c r="G40" i="42"/>
  <c r="F40" i="42"/>
  <c r="E40" i="42"/>
  <c r="D40" i="42"/>
  <c r="C40" i="42"/>
  <c r="B40" i="42"/>
  <c r="J39" i="42"/>
  <c r="I39" i="42"/>
  <c r="H39" i="42"/>
  <c r="G39" i="42"/>
  <c r="F39" i="42"/>
  <c r="E39" i="42"/>
  <c r="D39" i="42"/>
  <c r="C39" i="42"/>
  <c r="B39" i="42"/>
  <c r="J38" i="42"/>
  <c r="I38" i="42"/>
  <c r="H38" i="42"/>
  <c r="G38" i="42"/>
  <c r="F38" i="42"/>
  <c r="E38" i="42"/>
  <c r="D38" i="42"/>
  <c r="C38" i="42"/>
  <c r="B38" i="42"/>
  <c r="K26" i="11"/>
  <c r="K66" i="11" s="1"/>
  <c r="K46" i="11"/>
  <c r="C26" i="11"/>
  <c r="C46" i="11"/>
  <c r="G25" i="11"/>
  <c r="G45" i="11"/>
  <c r="G65" i="11"/>
  <c r="K24" i="11"/>
  <c r="K44" i="11"/>
  <c r="C24" i="11"/>
  <c r="C44" i="11"/>
  <c r="C64" i="11"/>
  <c r="G23" i="11"/>
  <c r="G43" i="11"/>
  <c r="K22" i="11"/>
  <c r="K42" i="11"/>
  <c r="K62" i="11"/>
  <c r="C22" i="11"/>
  <c r="C42" i="11"/>
  <c r="G21" i="11"/>
  <c r="G61" i="11" s="1"/>
  <c r="G41" i="11"/>
  <c r="K20" i="11"/>
  <c r="K40" i="11"/>
  <c r="C20" i="11"/>
  <c r="C40" i="11"/>
  <c r="C60" i="11" s="1"/>
  <c r="G19" i="11"/>
  <c r="G39" i="11"/>
  <c r="K18" i="11"/>
  <c r="K38" i="11"/>
  <c r="C18" i="11"/>
  <c r="C38" i="11"/>
  <c r="G17" i="11"/>
  <c r="G37" i="11"/>
  <c r="K16" i="11"/>
  <c r="K36" i="11"/>
  <c r="C16" i="11"/>
  <c r="C36" i="11"/>
  <c r="G15" i="11"/>
  <c r="G35" i="11"/>
  <c r="K14" i="11"/>
  <c r="K54" i="11" s="1"/>
  <c r="K34" i="11"/>
  <c r="C14" i="11"/>
  <c r="C34" i="11"/>
  <c r="G13" i="11"/>
  <c r="G33" i="11"/>
  <c r="K12" i="11"/>
  <c r="K32" i="11"/>
  <c r="C12" i="11"/>
  <c r="C32" i="11"/>
  <c r="G11" i="11"/>
  <c r="G31" i="11"/>
  <c r="K10" i="11"/>
  <c r="K30" i="11"/>
  <c r="C10" i="11"/>
  <c r="C30" i="11"/>
  <c r="G9" i="11"/>
  <c r="G29" i="11"/>
  <c r="G49" i="11" s="1"/>
  <c r="K8" i="11"/>
  <c r="K28" i="11"/>
  <c r="C8" i="11"/>
  <c r="C28" i="11"/>
  <c r="M46" i="11"/>
  <c r="L46" i="11"/>
  <c r="J46" i="11"/>
  <c r="I46" i="11"/>
  <c r="H46" i="11"/>
  <c r="G46" i="11"/>
  <c r="F46" i="11"/>
  <c r="E46" i="11"/>
  <c r="D46" i="11"/>
  <c r="B46" i="11"/>
  <c r="M45" i="11"/>
  <c r="L45" i="11"/>
  <c r="K45" i="11"/>
  <c r="J45" i="11"/>
  <c r="I45" i="11"/>
  <c r="H45" i="11"/>
  <c r="F45" i="11"/>
  <c r="E45" i="11"/>
  <c r="D45" i="11"/>
  <c r="C45" i="11"/>
  <c r="B45" i="11"/>
  <c r="M44" i="11"/>
  <c r="L44" i="11"/>
  <c r="J44" i="11"/>
  <c r="I44" i="11"/>
  <c r="H44" i="11"/>
  <c r="G44" i="11"/>
  <c r="F44" i="11"/>
  <c r="E44" i="11"/>
  <c r="D44" i="11"/>
  <c r="B44" i="11"/>
  <c r="M43" i="11"/>
  <c r="L43" i="11"/>
  <c r="K43" i="11"/>
  <c r="J43" i="11"/>
  <c r="I43" i="11"/>
  <c r="H43" i="11"/>
  <c r="F43" i="11"/>
  <c r="E43" i="11"/>
  <c r="D43" i="11"/>
  <c r="C43" i="11"/>
  <c r="B43" i="11"/>
  <c r="M42" i="11"/>
  <c r="L42" i="11"/>
  <c r="J42" i="11"/>
  <c r="I42" i="11"/>
  <c r="H42" i="11"/>
  <c r="G42" i="11"/>
  <c r="F42" i="11"/>
  <c r="E42" i="11"/>
  <c r="D42" i="11"/>
  <c r="B42" i="11"/>
  <c r="M41" i="11"/>
  <c r="L41" i="11"/>
  <c r="K41" i="11"/>
  <c r="J41" i="11"/>
  <c r="J61" i="11" s="1"/>
  <c r="I41" i="11"/>
  <c r="H41" i="11"/>
  <c r="F41" i="11"/>
  <c r="E41" i="11"/>
  <c r="D41" i="11"/>
  <c r="C41" i="11"/>
  <c r="B41" i="11"/>
  <c r="M40" i="11"/>
  <c r="L40" i="11"/>
  <c r="J40" i="11"/>
  <c r="I40" i="11"/>
  <c r="H40" i="11"/>
  <c r="G40" i="11"/>
  <c r="F40" i="11"/>
  <c r="E40" i="11"/>
  <c r="D40" i="11"/>
  <c r="B40" i="11"/>
  <c r="M39" i="11"/>
  <c r="L39" i="11"/>
  <c r="K39" i="11"/>
  <c r="J39" i="11"/>
  <c r="I39" i="11"/>
  <c r="H39" i="11"/>
  <c r="F39" i="11"/>
  <c r="E39" i="11"/>
  <c r="D39" i="11"/>
  <c r="C39" i="11"/>
  <c r="B39" i="11"/>
  <c r="M38" i="11"/>
  <c r="L38" i="11"/>
  <c r="J38" i="11"/>
  <c r="I38" i="11"/>
  <c r="H38" i="11"/>
  <c r="G38" i="11"/>
  <c r="F38" i="11"/>
  <c r="E38" i="11"/>
  <c r="D38" i="11"/>
  <c r="B38" i="11"/>
  <c r="M37" i="11"/>
  <c r="L37" i="11"/>
  <c r="L57" i="11" s="1"/>
  <c r="K37" i="11"/>
  <c r="J37" i="11"/>
  <c r="I37" i="11"/>
  <c r="H37" i="11"/>
  <c r="F37" i="11"/>
  <c r="E37" i="11"/>
  <c r="D37" i="11"/>
  <c r="C37" i="11"/>
  <c r="B37" i="11"/>
  <c r="M36" i="11"/>
  <c r="L36" i="11"/>
  <c r="J36" i="11"/>
  <c r="I36" i="11"/>
  <c r="H36" i="11"/>
  <c r="G36" i="11"/>
  <c r="F36" i="11"/>
  <c r="E36" i="11"/>
  <c r="D36" i="11"/>
  <c r="B36" i="11"/>
  <c r="M35" i="11"/>
  <c r="L35" i="11"/>
  <c r="K35" i="11"/>
  <c r="J35" i="11"/>
  <c r="I35" i="11"/>
  <c r="H35" i="11"/>
  <c r="F35" i="11"/>
  <c r="E35" i="11"/>
  <c r="D35" i="11"/>
  <c r="C35" i="11"/>
  <c r="B35" i="11"/>
  <c r="M34" i="11"/>
  <c r="L34" i="11"/>
  <c r="J34" i="11"/>
  <c r="I34" i="11"/>
  <c r="H34" i="11"/>
  <c r="G34" i="11"/>
  <c r="G54" i="11" s="1"/>
  <c r="F34" i="11"/>
  <c r="E34" i="11"/>
  <c r="D34" i="11"/>
  <c r="B34" i="11"/>
  <c r="M33" i="11"/>
  <c r="L33" i="11"/>
  <c r="K33" i="11"/>
  <c r="J33" i="11"/>
  <c r="I33" i="11"/>
  <c r="H33" i="11"/>
  <c r="F33" i="11"/>
  <c r="E33" i="11"/>
  <c r="D33" i="11"/>
  <c r="C33" i="11"/>
  <c r="B33" i="11"/>
  <c r="M32" i="11"/>
  <c r="L32" i="11"/>
  <c r="J32" i="11"/>
  <c r="I32" i="11"/>
  <c r="H32" i="11"/>
  <c r="G32" i="11"/>
  <c r="G52" i="11" s="1"/>
  <c r="F32" i="11"/>
  <c r="E32" i="11"/>
  <c r="D32" i="11"/>
  <c r="D52" i="11" s="1"/>
  <c r="B32" i="11"/>
  <c r="M31" i="11"/>
  <c r="L31" i="11"/>
  <c r="K31" i="11"/>
  <c r="J31" i="11"/>
  <c r="I31" i="11"/>
  <c r="H31" i="11"/>
  <c r="F31" i="11"/>
  <c r="E31" i="11"/>
  <c r="D31" i="11"/>
  <c r="C31" i="11"/>
  <c r="B31" i="11"/>
  <c r="M30" i="11"/>
  <c r="L30" i="11"/>
  <c r="J30" i="11"/>
  <c r="I30" i="11"/>
  <c r="H30" i="11"/>
  <c r="G30" i="11"/>
  <c r="E30" i="11"/>
  <c r="D30" i="11"/>
  <c r="B30" i="11"/>
  <c r="M29" i="11"/>
  <c r="L29" i="11"/>
  <c r="K29" i="11"/>
  <c r="J29" i="11"/>
  <c r="I29" i="11"/>
  <c r="H29" i="11"/>
  <c r="F29" i="11"/>
  <c r="E29" i="11"/>
  <c r="D29" i="11"/>
  <c r="C29" i="11"/>
  <c r="B29" i="11"/>
  <c r="M28" i="11"/>
  <c r="L28" i="11"/>
  <c r="J28" i="11"/>
  <c r="I28" i="11"/>
  <c r="H28" i="11"/>
  <c r="G28" i="11"/>
  <c r="F28" i="11"/>
  <c r="E28" i="11"/>
  <c r="D28" i="11"/>
  <c r="B28" i="11"/>
  <c r="M26" i="11"/>
  <c r="M66" i="11" s="1"/>
  <c r="L26" i="11"/>
  <c r="J26" i="11"/>
  <c r="I26" i="11"/>
  <c r="H26" i="11"/>
  <c r="G26" i="11"/>
  <c r="F26" i="11"/>
  <c r="E26" i="11"/>
  <c r="D26" i="11"/>
  <c r="B26" i="11"/>
  <c r="M25" i="11"/>
  <c r="L25" i="11"/>
  <c r="K25" i="11"/>
  <c r="J25" i="11"/>
  <c r="I25" i="11"/>
  <c r="H25" i="11"/>
  <c r="F25" i="11"/>
  <c r="E25" i="11"/>
  <c r="D25" i="11"/>
  <c r="C25" i="11"/>
  <c r="B25" i="11"/>
  <c r="M24" i="11"/>
  <c r="L24" i="11"/>
  <c r="J24" i="11"/>
  <c r="I24" i="11"/>
  <c r="H24" i="11"/>
  <c r="G24" i="11"/>
  <c r="F24" i="11"/>
  <c r="E24" i="11"/>
  <c r="D24" i="11"/>
  <c r="B24" i="11"/>
  <c r="M23" i="11"/>
  <c r="L23" i="11"/>
  <c r="K23" i="11"/>
  <c r="J23" i="11"/>
  <c r="I23" i="11"/>
  <c r="H23" i="11"/>
  <c r="F23" i="11"/>
  <c r="E23" i="11"/>
  <c r="D23" i="11"/>
  <c r="C23" i="11"/>
  <c r="B23" i="11"/>
  <c r="B63" i="11" s="1"/>
  <c r="M22" i="11"/>
  <c r="M62" i="11" s="1"/>
  <c r="L22" i="11"/>
  <c r="J22" i="11"/>
  <c r="I22" i="11"/>
  <c r="H22" i="11"/>
  <c r="G22" i="11"/>
  <c r="F22" i="11"/>
  <c r="E22" i="11"/>
  <c r="D22" i="11"/>
  <c r="D62" i="11" s="1"/>
  <c r="B22" i="11"/>
  <c r="B62" i="11" s="1"/>
  <c r="M21" i="11"/>
  <c r="L21" i="11"/>
  <c r="K21" i="11"/>
  <c r="J21" i="11"/>
  <c r="I21" i="11"/>
  <c r="H21" i="11"/>
  <c r="F21" i="11"/>
  <c r="E21" i="11"/>
  <c r="D21" i="11"/>
  <c r="D61" i="11" s="1"/>
  <c r="C21" i="11"/>
  <c r="C61" i="11" s="1"/>
  <c r="B21" i="11"/>
  <c r="M20" i="11"/>
  <c r="L20" i="11"/>
  <c r="J20" i="11"/>
  <c r="I20" i="11"/>
  <c r="H20" i="11"/>
  <c r="G20" i="11"/>
  <c r="F20" i="11"/>
  <c r="E20" i="11"/>
  <c r="E60" i="11" s="1"/>
  <c r="D20" i="11"/>
  <c r="B20" i="11"/>
  <c r="M19" i="11"/>
  <c r="L19" i="11"/>
  <c r="K19" i="11"/>
  <c r="J19" i="11"/>
  <c r="I19" i="11"/>
  <c r="H19" i="11"/>
  <c r="F19" i="11"/>
  <c r="E19" i="11"/>
  <c r="D19" i="11"/>
  <c r="C19" i="11"/>
  <c r="B19" i="11"/>
  <c r="M18" i="11"/>
  <c r="L18" i="11"/>
  <c r="J18" i="11"/>
  <c r="I18" i="11"/>
  <c r="H18" i="11"/>
  <c r="G18" i="11"/>
  <c r="F18" i="11"/>
  <c r="E18" i="11"/>
  <c r="D18" i="11"/>
  <c r="B18" i="11"/>
  <c r="M17" i="11"/>
  <c r="L17" i="11"/>
  <c r="K17" i="11"/>
  <c r="J17" i="11"/>
  <c r="I17" i="11"/>
  <c r="I57" i="11" s="1"/>
  <c r="H17" i="11"/>
  <c r="H57" i="11" s="1"/>
  <c r="F17" i="11"/>
  <c r="E17" i="11"/>
  <c r="D17" i="11"/>
  <c r="C17" i="11"/>
  <c r="B17" i="11"/>
  <c r="M16" i="11"/>
  <c r="L16" i="11"/>
  <c r="J16" i="11"/>
  <c r="I16" i="11"/>
  <c r="I56" i="11" s="1"/>
  <c r="H16" i="11"/>
  <c r="G16" i="11"/>
  <c r="G56" i="11" s="1"/>
  <c r="F16" i="11"/>
  <c r="E16" i="11"/>
  <c r="D16" i="11"/>
  <c r="B16" i="11"/>
  <c r="M15" i="11"/>
  <c r="L15" i="11"/>
  <c r="K15" i="11"/>
  <c r="J15" i="11"/>
  <c r="J55" i="11" s="1"/>
  <c r="I15" i="11"/>
  <c r="H15" i="11"/>
  <c r="H55" i="11" s="1"/>
  <c r="F15" i="11"/>
  <c r="E15" i="11"/>
  <c r="D15" i="11"/>
  <c r="C15" i="11"/>
  <c r="B15" i="11"/>
  <c r="M14" i="11"/>
  <c r="L14" i="11"/>
  <c r="J14" i="11"/>
  <c r="I14" i="11"/>
  <c r="H14" i="11"/>
  <c r="G14" i="11"/>
  <c r="F14" i="11"/>
  <c r="E14" i="11"/>
  <c r="D14" i="11"/>
  <c r="B14" i="11"/>
  <c r="M13" i="11"/>
  <c r="L13" i="11"/>
  <c r="K13" i="11"/>
  <c r="J13" i="11"/>
  <c r="I13" i="11"/>
  <c r="H13" i="11"/>
  <c r="F13" i="11"/>
  <c r="E13" i="11"/>
  <c r="D13" i="11"/>
  <c r="C13" i="11"/>
  <c r="B13" i="11"/>
  <c r="M12" i="11"/>
  <c r="L12" i="11"/>
  <c r="J12" i="11"/>
  <c r="I12" i="11"/>
  <c r="I52" i="11" s="1"/>
  <c r="H12" i="11"/>
  <c r="G12" i="11"/>
  <c r="F12" i="11"/>
  <c r="D12" i="11"/>
  <c r="B12" i="11"/>
  <c r="M11" i="11"/>
  <c r="L11" i="11"/>
  <c r="K11" i="11"/>
  <c r="J11" i="11"/>
  <c r="J51" i="11" s="1"/>
  <c r="I11" i="11"/>
  <c r="H11" i="11"/>
  <c r="F11" i="11"/>
  <c r="E11" i="11"/>
  <c r="D11" i="11"/>
  <c r="C11" i="11"/>
  <c r="B11" i="11"/>
  <c r="M10" i="11"/>
  <c r="L10" i="11"/>
  <c r="J10" i="11"/>
  <c r="I10" i="11"/>
  <c r="H10" i="11"/>
  <c r="G10" i="11"/>
  <c r="F10" i="11"/>
  <c r="E10" i="11"/>
  <c r="D10" i="11"/>
  <c r="B10" i="11"/>
  <c r="M9" i="11"/>
  <c r="L9" i="11"/>
  <c r="K9" i="11"/>
  <c r="J9" i="11"/>
  <c r="I9" i="11"/>
  <c r="H9" i="11"/>
  <c r="F9" i="11"/>
  <c r="E9" i="11"/>
  <c r="D9" i="11"/>
  <c r="C9" i="11"/>
  <c r="B9" i="11"/>
  <c r="M8" i="11"/>
  <c r="L8" i="11"/>
  <c r="J8" i="11"/>
  <c r="I8" i="11"/>
  <c r="H8" i="11"/>
  <c r="G8" i="11"/>
  <c r="F8" i="11"/>
  <c r="E8" i="11"/>
  <c r="D8" i="11"/>
  <c r="B8" i="11"/>
  <c r="C18" i="9"/>
  <c r="C38" i="9"/>
  <c r="M46" i="9"/>
  <c r="L46" i="9"/>
  <c r="K46" i="9"/>
  <c r="J46" i="9"/>
  <c r="I46" i="9"/>
  <c r="H46" i="9"/>
  <c r="G46" i="9"/>
  <c r="F46" i="9"/>
  <c r="E46" i="9"/>
  <c r="D46" i="9"/>
  <c r="C46" i="9"/>
  <c r="B46" i="9"/>
  <c r="M45" i="9"/>
  <c r="L45" i="9"/>
  <c r="K45" i="9"/>
  <c r="J45" i="9"/>
  <c r="I45" i="9"/>
  <c r="H45" i="9"/>
  <c r="G45" i="9"/>
  <c r="F45" i="9"/>
  <c r="D45" i="9"/>
  <c r="C45" i="9"/>
  <c r="B45" i="9"/>
  <c r="M44" i="9"/>
  <c r="L44" i="9"/>
  <c r="K44" i="9"/>
  <c r="J44" i="9"/>
  <c r="I44" i="9"/>
  <c r="H44" i="9"/>
  <c r="G44" i="9"/>
  <c r="F44" i="9"/>
  <c r="E44" i="9"/>
  <c r="D44" i="9"/>
  <c r="C44" i="9"/>
  <c r="B44" i="9"/>
  <c r="M43" i="9"/>
  <c r="L43" i="9"/>
  <c r="K43" i="9"/>
  <c r="J43" i="9"/>
  <c r="I43" i="9"/>
  <c r="H43" i="9"/>
  <c r="G43" i="9"/>
  <c r="F43" i="9"/>
  <c r="E43" i="9"/>
  <c r="D43" i="9"/>
  <c r="C43" i="9"/>
  <c r="B43" i="9"/>
  <c r="M42" i="9"/>
  <c r="L42" i="9"/>
  <c r="K42" i="9"/>
  <c r="J42" i="9"/>
  <c r="I42" i="9"/>
  <c r="H42" i="9"/>
  <c r="G42" i="9"/>
  <c r="F42" i="9"/>
  <c r="E42" i="9"/>
  <c r="D42" i="9"/>
  <c r="C42" i="9"/>
  <c r="B42" i="9"/>
  <c r="M41" i="9"/>
  <c r="L41" i="9"/>
  <c r="K41" i="9"/>
  <c r="J41" i="9"/>
  <c r="I41" i="9"/>
  <c r="H41" i="9"/>
  <c r="G41" i="9"/>
  <c r="F41" i="9"/>
  <c r="E41" i="9"/>
  <c r="D41" i="9"/>
  <c r="C41" i="9"/>
  <c r="B41" i="9"/>
  <c r="M40" i="9"/>
  <c r="L40" i="9"/>
  <c r="K40" i="9"/>
  <c r="J40" i="9"/>
  <c r="I40" i="9"/>
  <c r="H40" i="9"/>
  <c r="G40" i="9"/>
  <c r="F40" i="9"/>
  <c r="E40" i="9"/>
  <c r="D40" i="9"/>
  <c r="C40" i="9"/>
  <c r="B40" i="9"/>
  <c r="M39" i="9"/>
  <c r="L39" i="9"/>
  <c r="K39" i="9"/>
  <c r="J39" i="9"/>
  <c r="I39" i="9"/>
  <c r="H39" i="9"/>
  <c r="G39" i="9"/>
  <c r="F39" i="9"/>
  <c r="E39" i="9"/>
  <c r="D39" i="9"/>
  <c r="C39" i="9"/>
  <c r="B39" i="9"/>
  <c r="K38" i="9"/>
  <c r="J38" i="9"/>
  <c r="I38" i="9"/>
  <c r="H38" i="9"/>
  <c r="G38" i="9"/>
  <c r="F38" i="9"/>
  <c r="E38" i="9"/>
  <c r="D38" i="9"/>
  <c r="B38" i="9"/>
  <c r="M37" i="9"/>
  <c r="L37" i="9"/>
  <c r="K37" i="9"/>
  <c r="J37" i="9"/>
  <c r="I37" i="9"/>
  <c r="H37" i="9"/>
  <c r="G37" i="9"/>
  <c r="F37" i="9"/>
  <c r="E37" i="9"/>
  <c r="D37" i="9"/>
  <c r="C37" i="9"/>
  <c r="B37" i="9"/>
  <c r="M36" i="9"/>
  <c r="L36" i="9"/>
  <c r="K36" i="9"/>
  <c r="J36" i="9"/>
  <c r="I36" i="9"/>
  <c r="H36" i="9"/>
  <c r="G36" i="9"/>
  <c r="F36" i="9"/>
  <c r="E36" i="9"/>
  <c r="D36" i="9"/>
  <c r="C36" i="9"/>
  <c r="B36" i="9"/>
  <c r="M35" i="9"/>
  <c r="L35" i="9"/>
  <c r="K35" i="9"/>
  <c r="J35" i="9"/>
  <c r="I35" i="9"/>
  <c r="H35" i="9"/>
  <c r="G35" i="9"/>
  <c r="F35" i="9"/>
  <c r="E35" i="9"/>
  <c r="D35" i="9"/>
  <c r="C35" i="9"/>
  <c r="B35" i="9"/>
  <c r="M34" i="9"/>
  <c r="L34" i="9"/>
  <c r="K34" i="9"/>
  <c r="J34" i="9"/>
  <c r="I34" i="9"/>
  <c r="H34" i="9"/>
  <c r="G34" i="9"/>
  <c r="F34" i="9"/>
  <c r="E34" i="9"/>
  <c r="D34" i="9"/>
  <c r="C34" i="9"/>
  <c r="B34" i="9"/>
  <c r="M33" i="9"/>
  <c r="L33" i="9"/>
  <c r="K33" i="9"/>
  <c r="J33" i="9"/>
  <c r="I33" i="9"/>
  <c r="H33" i="9"/>
  <c r="G33" i="9"/>
  <c r="D33" i="9"/>
  <c r="C33" i="9"/>
  <c r="B33" i="9"/>
  <c r="M32" i="9"/>
  <c r="L32" i="9"/>
  <c r="K32" i="9"/>
  <c r="J32" i="9"/>
  <c r="I32" i="9"/>
  <c r="H32" i="9"/>
  <c r="G32" i="9"/>
  <c r="F32" i="9"/>
  <c r="E32" i="9"/>
  <c r="D32" i="9"/>
  <c r="C32" i="9"/>
  <c r="B32" i="9"/>
  <c r="M31" i="9"/>
  <c r="L31"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M28" i="9"/>
  <c r="L28" i="9"/>
  <c r="K28" i="9"/>
  <c r="J28" i="9"/>
  <c r="I28" i="9"/>
  <c r="H28" i="9"/>
  <c r="G28" i="9"/>
  <c r="F28" i="9"/>
  <c r="E28" i="9"/>
  <c r="D28" i="9"/>
  <c r="C28" i="9"/>
  <c r="B28" i="9"/>
  <c r="M26" i="9"/>
  <c r="M66" i="9" s="1"/>
  <c r="L26" i="9"/>
  <c r="K26" i="9"/>
  <c r="J26" i="9"/>
  <c r="I26" i="9"/>
  <c r="H26" i="9"/>
  <c r="G26" i="9"/>
  <c r="F26" i="9"/>
  <c r="E26" i="9"/>
  <c r="D26" i="9"/>
  <c r="C26" i="9"/>
  <c r="C66" i="9" s="1"/>
  <c r="B26" i="9"/>
  <c r="M25" i="9"/>
  <c r="L25" i="9"/>
  <c r="K25" i="9"/>
  <c r="J25" i="9"/>
  <c r="I25" i="9"/>
  <c r="H25" i="9"/>
  <c r="G25" i="9"/>
  <c r="F25" i="9"/>
  <c r="E25" i="9"/>
  <c r="D25" i="9"/>
  <c r="C25" i="9"/>
  <c r="B25" i="9"/>
  <c r="M24" i="9"/>
  <c r="L24" i="9"/>
  <c r="K24" i="9"/>
  <c r="J24" i="9"/>
  <c r="I24" i="9"/>
  <c r="H24" i="9"/>
  <c r="G24" i="9"/>
  <c r="F24" i="9"/>
  <c r="E24" i="9"/>
  <c r="D24" i="9"/>
  <c r="C24" i="9"/>
  <c r="B24" i="9"/>
  <c r="M23" i="9"/>
  <c r="L23" i="9"/>
  <c r="K23" i="9"/>
  <c r="J23" i="9"/>
  <c r="I23" i="9"/>
  <c r="H23" i="9"/>
  <c r="G23" i="9"/>
  <c r="F23" i="9"/>
  <c r="E23" i="9"/>
  <c r="D23" i="9"/>
  <c r="C23" i="9"/>
  <c r="B23" i="9"/>
  <c r="M22" i="9"/>
  <c r="L22" i="9"/>
  <c r="K22" i="9"/>
  <c r="J22" i="9"/>
  <c r="I22" i="9"/>
  <c r="H22" i="9"/>
  <c r="G22" i="9"/>
  <c r="F22" i="9"/>
  <c r="E22" i="9"/>
  <c r="D22" i="9"/>
  <c r="C22" i="9"/>
  <c r="B22" i="9"/>
  <c r="M21" i="9"/>
  <c r="L21" i="9"/>
  <c r="K21" i="9"/>
  <c r="J21" i="9"/>
  <c r="I21" i="9"/>
  <c r="H21" i="9"/>
  <c r="G21" i="9"/>
  <c r="F21" i="9"/>
  <c r="E21" i="9"/>
  <c r="D21" i="9"/>
  <c r="C21" i="9"/>
  <c r="B21" i="9"/>
  <c r="M20" i="9"/>
  <c r="L20" i="9"/>
  <c r="K20" i="9"/>
  <c r="J20" i="9"/>
  <c r="I20" i="9"/>
  <c r="H20" i="9"/>
  <c r="G20" i="9"/>
  <c r="F20" i="9"/>
  <c r="E20" i="9"/>
  <c r="D20" i="9"/>
  <c r="C20" i="9"/>
  <c r="B20" i="9"/>
  <c r="M19" i="9"/>
  <c r="L19" i="9"/>
  <c r="K19" i="9"/>
  <c r="J19" i="9"/>
  <c r="I19" i="9"/>
  <c r="H19" i="9"/>
  <c r="G19" i="9"/>
  <c r="F19" i="9"/>
  <c r="E19" i="9"/>
  <c r="D19" i="9"/>
  <c r="C19" i="9"/>
  <c r="B19" i="9"/>
  <c r="M18" i="9"/>
  <c r="L18" i="9"/>
  <c r="K18" i="9"/>
  <c r="J18" i="9"/>
  <c r="I18" i="9"/>
  <c r="H18" i="9"/>
  <c r="G18" i="9"/>
  <c r="F18" i="9"/>
  <c r="E18" i="9"/>
  <c r="D18" i="9"/>
  <c r="B18" i="9"/>
  <c r="M17" i="9"/>
  <c r="L17" i="9"/>
  <c r="K17" i="9"/>
  <c r="J17" i="9"/>
  <c r="J57" i="9" s="1"/>
  <c r="I17" i="9"/>
  <c r="H17" i="9"/>
  <c r="G17" i="9"/>
  <c r="F17" i="9"/>
  <c r="E17" i="9"/>
  <c r="D17" i="9"/>
  <c r="C17" i="9"/>
  <c r="B17" i="9"/>
  <c r="M16" i="9"/>
  <c r="L16" i="9"/>
  <c r="L56" i="9" s="1"/>
  <c r="K16" i="9"/>
  <c r="J16" i="9"/>
  <c r="I16" i="9"/>
  <c r="H16" i="9"/>
  <c r="G16" i="9"/>
  <c r="F16" i="9"/>
  <c r="E16" i="9"/>
  <c r="D16" i="9"/>
  <c r="C16" i="9"/>
  <c r="B16" i="9"/>
  <c r="M15" i="9"/>
  <c r="L15" i="9"/>
  <c r="K15" i="9"/>
  <c r="J15" i="9"/>
  <c r="I15" i="9"/>
  <c r="H15" i="9"/>
  <c r="G15" i="9"/>
  <c r="F15" i="9"/>
  <c r="E15" i="9"/>
  <c r="D15" i="9"/>
  <c r="C15" i="9"/>
  <c r="B15" i="9"/>
  <c r="M14" i="9"/>
  <c r="L14" i="9"/>
  <c r="K14" i="9"/>
  <c r="J14" i="9"/>
  <c r="I14" i="9"/>
  <c r="H14" i="9"/>
  <c r="G14" i="9"/>
  <c r="F14" i="9"/>
  <c r="E14" i="9"/>
  <c r="D14" i="9"/>
  <c r="C14" i="9"/>
  <c r="B14" i="9"/>
  <c r="M13" i="9"/>
  <c r="L13" i="9"/>
  <c r="K13" i="9"/>
  <c r="J13" i="9"/>
  <c r="I13" i="9"/>
  <c r="H13" i="9"/>
  <c r="G13" i="9"/>
  <c r="F13" i="9"/>
  <c r="F53" i="9" s="1"/>
  <c r="E13" i="9"/>
  <c r="E53" i="9" s="1"/>
  <c r="D13" i="9"/>
  <c r="C13" i="9"/>
  <c r="B13" i="9"/>
  <c r="M12" i="9"/>
  <c r="L12" i="9"/>
  <c r="K12" i="9"/>
  <c r="J12" i="9"/>
  <c r="J52" i="9" s="1"/>
  <c r="I12" i="9"/>
  <c r="H12" i="9"/>
  <c r="G12" i="9"/>
  <c r="F12" i="9"/>
  <c r="D12" i="9"/>
  <c r="C12" i="9"/>
  <c r="B12" i="9"/>
  <c r="M11" i="9"/>
  <c r="L11" i="9"/>
  <c r="K11" i="9"/>
  <c r="J11" i="9"/>
  <c r="I11" i="9"/>
  <c r="H11" i="9"/>
  <c r="G11" i="9"/>
  <c r="F11" i="9"/>
  <c r="E11" i="9"/>
  <c r="D11" i="9"/>
  <c r="C11" i="9"/>
  <c r="B11" i="9"/>
  <c r="L10" i="9"/>
  <c r="K10" i="9"/>
  <c r="J10" i="9"/>
  <c r="I10" i="9"/>
  <c r="H10" i="9"/>
  <c r="G10" i="9"/>
  <c r="F10" i="9"/>
  <c r="E10" i="9"/>
  <c r="D10" i="9"/>
  <c r="C10" i="9"/>
  <c r="B10" i="9"/>
  <c r="K9" i="9"/>
  <c r="J9" i="9"/>
  <c r="I9" i="9"/>
  <c r="H9" i="9"/>
  <c r="G9" i="9"/>
  <c r="F9" i="9"/>
  <c r="E9" i="9"/>
  <c r="D9" i="9"/>
  <c r="C9" i="9"/>
  <c r="B9" i="9"/>
  <c r="M8" i="9"/>
  <c r="L8" i="9"/>
  <c r="K8" i="9"/>
  <c r="J8" i="9"/>
  <c r="I8" i="9"/>
  <c r="H8" i="9"/>
  <c r="G8" i="9"/>
  <c r="F8" i="9"/>
  <c r="E8" i="9"/>
  <c r="D8" i="9"/>
  <c r="C8" i="9"/>
  <c r="B8" i="9"/>
  <c r="N66" i="8"/>
  <c r="M66" i="8"/>
  <c r="L66" i="8"/>
  <c r="K66" i="8"/>
  <c r="J66" i="8"/>
  <c r="I66" i="8"/>
  <c r="H66" i="8"/>
  <c r="G66" i="8"/>
  <c r="D66" i="8"/>
  <c r="C66" i="8"/>
  <c r="B66" i="8"/>
  <c r="N65" i="8"/>
  <c r="M65" i="8"/>
  <c r="L65" i="8"/>
  <c r="K65" i="8"/>
  <c r="J65" i="8"/>
  <c r="I65" i="8"/>
  <c r="H65" i="8"/>
  <c r="G65" i="8"/>
  <c r="F65" i="8"/>
  <c r="E65" i="8"/>
  <c r="D65" i="8"/>
  <c r="C65" i="8"/>
  <c r="B65" i="8"/>
  <c r="N64" i="8"/>
  <c r="M64" i="8"/>
  <c r="L64" i="8"/>
  <c r="K64" i="8"/>
  <c r="J64" i="8"/>
  <c r="I64" i="8"/>
  <c r="H64" i="8"/>
  <c r="G64" i="8"/>
  <c r="D64" i="8"/>
  <c r="C64" i="8"/>
  <c r="B64" i="8"/>
  <c r="N63" i="8"/>
  <c r="M63" i="8"/>
  <c r="L63" i="8"/>
  <c r="K63" i="8"/>
  <c r="J63" i="8"/>
  <c r="I63" i="8"/>
  <c r="H63" i="8"/>
  <c r="G63" i="8"/>
  <c r="D63" i="8"/>
  <c r="C63" i="8"/>
  <c r="B63" i="8"/>
  <c r="N62" i="8"/>
  <c r="M62" i="8"/>
  <c r="L62" i="8"/>
  <c r="K62" i="8"/>
  <c r="J62" i="8"/>
  <c r="I62" i="8"/>
  <c r="H62" i="8"/>
  <c r="G62" i="8"/>
  <c r="D62" i="8"/>
  <c r="C62" i="8"/>
  <c r="B62" i="8"/>
  <c r="N61" i="8"/>
  <c r="M61" i="8"/>
  <c r="L61" i="8"/>
  <c r="K61" i="8"/>
  <c r="J61" i="8"/>
  <c r="I61" i="8"/>
  <c r="H61" i="8"/>
  <c r="G61" i="8"/>
  <c r="D61" i="8"/>
  <c r="C61" i="8"/>
  <c r="B61" i="8"/>
  <c r="N60" i="8"/>
  <c r="M60" i="8"/>
  <c r="L60" i="8"/>
  <c r="K60" i="8"/>
  <c r="J60" i="8"/>
  <c r="I60" i="8"/>
  <c r="H60" i="8"/>
  <c r="G60" i="8"/>
  <c r="F60" i="8"/>
  <c r="E60" i="8"/>
  <c r="D60" i="8"/>
  <c r="C60" i="8"/>
  <c r="B60" i="8"/>
  <c r="N59" i="8"/>
  <c r="M59" i="8"/>
  <c r="L59" i="8"/>
  <c r="K59" i="8"/>
  <c r="J59" i="8"/>
  <c r="I59" i="8"/>
  <c r="H59" i="8"/>
  <c r="G59" i="8"/>
  <c r="F59" i="8"/>
  <c r="E59" i="8"/>
  <c r="D59" i="8"/>
  <c r="C59" i="8"/>
  <c r="B59" i="8"/>
  <c r="N58" i="8"/>
  <c r="M58" i="8"/>
  <c r="L58" i="8"/>
  <c r="K58" i="8"/>
  <c r="J58" i="8"/>
  <c r="I58" i="8"/>
  <c r="H58" i="8"/>
  <c r="G58" i="8"/>
  <c r="D58" i="8"/>
  <c r="C58" i="8"/>
  <c r="B58" i="8"/>
  <c r="N57" i="8"/>
  <c r="M57" i="8"/>
  <c r="L57" i="8"/>
  <c r="K57" i="8"/>
  <c r="J57" i="8"/>
  <c r="I57" i="8"/>
  <c r="H57" i="8"/>
  <c r="G57" i="8"/>
  <c r="F57" i="8"/>
  <c r="E57" i="8"/>
  <c r="D57" i="8"/>
  <c r="C57" i="8"/>
  <c r="B57" i="8"/>
  <c r="N56" i="8"/>
  <c r="M56" i="8"/>
  <c r="L56" i="8"/>
  <c r="K56" i="8"/>
  <c r="J56" i="8"/>
  <c r="I56" i="8"/>
  <c r="H56" i="8"/>
  <c r="G56" i="8"/>
  <c r="D56" i="8"/>
  <c r="C56" i="8"/>
  <c r="B56" i="8"/>
  <c r="N55" i="8"/>
  <c r="M55" i="8"/>
  <c r="L55" i="8"/>
  <c r="K55" i="8"/>
  <c r="J55" i="8"/>
  <c r="I55" i="8"/>
  <c r="H55" i="8"/>
  <c r="G55" i="8"/>
  <c r="D55" i="8"/>
  <c r="C55" i="8"/>
  <c r="B55" i="8"/>
  <c r="N54" i="8"/>
  <c r="M54" i="8"/>
  <c r="L54" i="8"/>
  <c r="K54" i="8"/>
  <c r="J54" i="8"/>
  <c r="I54" i="8"/>
  <c r="H54" i="8"/>
  <c r="G54" i="8"/>
  <c r="D54" i="8"/>
  <c r="C54" i="8"/>
  <c r="B54" i="8"/>
  <c r="N53" i="8"/>
  <c r="M53" i="8"/>
  <c r="L53" i="8"/>
  <c r="K53" i="8"/>
  <c r="J53" i="8"/>
  <c r="I53" i="8"/>
  <c r="H53" i="8"/>
  <c r="G53" i="8"/>
  <c r="D53" i="8"/>
  <c r="C53" i="8"/>
  <c r="B53" i="8"/>
  <c r="N52" i="8"/>
  <c r="M52" i="8"/>
  <c r="L52" i="8"/>
  <c r="K52" i="8"/>
  <c r="J52" i="8"/>
  <c r="I52" i="8"/>
  <c r="H52" i="8"/>
  <c r="G52" i="8"/>
  <c r="F52" i="8"/>
  <c r="E52" i="8"/>
  <c r="D52" i="8"/>
  <c r="C52" i="8"/>
  <c r="B52" i="8"/>
  <c r="N51" i="8"/>
  <c r="M51" i="8"/>
  <c r="L51" i="8"/>
  <c r="K51" i="8"/>
  <c r="J51" i="8"/>
  <c r="I51" i="8"/>
  <c r="H51" i="8"/>
  <c r="G51" i="8"/>
  <c r="F51" i="8"/>
  <c r="E51" i="8"/>
  <c r="D51" i="8"/>
  <c r="C51" i="8"/>
  <c r="B51" i="8"/>
  <c r="N50" i="8"/>
  <c r="M50" i="8"/>
  <c r="L50" i="8"/>
  <c r="K50" i="8"/>
  <c r="J50" i="8"/>
  <c r="I50" i="8"/>
  <c r="H50" i="8"/>
  <c r="G50" i="8"/>
  <c r="D50" i="8"/>
  <c r="C50" i="8"/>
  <c r="B50" i="8"/>
  <c r="N49" i="8"/>
  <c r="M49" i="8"/>
  <c r="L49" i="8"/>
  <c r="K49" i="8"/>
  <c r="J49" i="8"/>
  <c r="I49" i="8"/>
  <c r="H49" i="8"/>
  <c r="G49" i="8"/>
  <c r="F49" i="8"/>
  <c r="E49" i="8"/>
  <c r="D49" i="8"/>
  <c r="C49" i="8"/>
  <c r="B49" i="8"/>
  <c r="M48" i="8"/>
  <c r="L48" i="8"/>
  <c r="K48" i="8"/>
  <c r="J48" i="8"/>
  <c r="I48" i="8"/>
  <c r="H48" i="8"/>
  <c r="G48" i="8"/>
  <c r="F48" i="8"/>
  <c r="E48" i="8"/>
  <c r="D48" i="8"/>
  <c r="C48" i="8"/>
  <c r="B48" i="8"/>
  <c r="N8" i="8"/>
  <c r="N48" i="8"/>
  <c r="N66" i="7"/>
  <c r="M66" i="7"/>
  <c r="L66" i="7"/>
  <c r="J66" i="7"/>
  <c r="I66" i="7"/>
  <c r="H66" i="7"/>
  <c r="G66" i="7"/>
  <c r="F66" i="7"/>
  <c r="E66" i="7"/>
  <c r="D66" i="7"/>
  <c r="C66" i="7"/>
  <c r="B66" i="7"/>
  <c r="N65" i="7"/>
  <c r="M65" i="7"/>
  <c r="L65" i="7"/>
  <c r="K65" i="7"/>
  <c r="J65" i="7"/>
  <c r="I65" i="7"/>
  <c r="H65" i="7"/>
  <c r="G65" i="7"/>
  <c r="F65" i="7"/>
  <c r="D65" i="7"/>
  <c r="C65" i="7"/>
  <c r="B65" i="7"/>
  <c r="N64" i="7"/>
  <c r="M64" i="7"/>
  <c r="L64" i="7"/>
  <c r="K64" i="7"/>
  <c r="J64" i="7"/>
  <c r="I64" i="7"/>
  <c r="H64" i="7"/>
  <c r="G64" i="7"/>
  <c r="F64" i="7"/>
  <c r="E64" i="7"/>
  <c r="D64" i="7"/>
  <c r="C64" i="7"/>
  <c r="B64" i="7"/>
  <c r="N63" i="7"/>
  <c r="M63" i="7"/>
  <c r="L63" i="7"/>
  <c r="J63" i="7"/>
  <c r="I63" i="7"/>
  <c r="H63" i="7"/>
  <c r="G63" i="7"/>
  <c r="F63" i="7"/>
  <c r="E63" i="7"/>
  <c r="D63" i="7"/>
  <c r="C63" i="7"/>
  <c r="B63" i="7"/>
  <c r="N62" i="7"/>
  <c r="M62" i="7"/>
  <c r="L62" i="7"/>
  <c r="K62" i="7"/>
  <c r="J62" i="7"/>
  <c r="I62" i="7"/>
  <c r="H62" i="7"/>
  <c r="G62" i="7"/>
  <c r="F62" i="7"/>
  <c r="E62" i="7"/>
  <c r="D62" i="7"/>
  <c r="C62" i="7"/>
  <c r="B62" i="7"/>
  <c r="N61" i="7"/>
  <c r="M61" i="7"/>
  <c r="L61" i="7"/>
  <c r="K61" i="7"/>
  <c r="J61" i="7"/>
  <c r="I61" i="7"/>
  <c r="H61" i="7"/>
  <c r="G61" i="7"/>
  <c r="F61" i="7"/>
  <c r="E61" i="7"/>
  <c r="D61" i="7"/>
  <c r="C61" i="7"/>
  <c r="B61" i="7"/>
  <c r="N60" i="7"/>
  <c r="M60" i="7"/>
  <c r="L60" i="7"/>
  <c r="K60" i="7"/>
  <c r="J60" i="7"/>
  <c r="I60" i="7"/>
  <c r="H60" i="7"/>
  <c r="G60" i="7"/>
  <c r="F60" i="7"/>
  <c r="E60" i="7"/>
  <c r="D60" i="7"/>
  <c r="C60" i="7"/>
  <c r="B60" i="7"/>
  <c r="N59" i="7"/>
  <c r="M59" i="7"/>
  <c r="L59" i="7"/>
  <c r="K59" i="7"/>
  <c r="J59" i="7"/>
  <c r="I59" i="7"/>
  <c r="H59" i="7"/>
  <c r="G59" i="7"/>
  <c r="F59" i="7"/>
  <c r="E59" i="7"/>
  <c r="D59" i="7"/>
  <c r="C59" i="7"/>
  <c r="B59" i="7"/>
  <c r="N58" i="7"/>
  <c r="M58" i="7"/>
  <c r="L58" i="7"/>
  <c r="K58" i="7"/>
  <c r="J58" i="7"/>
  <c r="I58" i="7"/>
  <c r="H58" i="7"/>
  <c r="G58" i="7"/>
  <c r="F58" i="7"/>
  <c r="E58" i="7"/>
  <c r="D58" i="7"/>
  <c r="C58" i="7"/>
  <c r="B58" i="7"/>
  <c r="N57" i="7"/>
  <c r="M57" i="7"/>
  <c r="L57" i="7"/>
  <c r="K57" i="7"/>
  <c r="J57" i="7"/>
  <c r="I57" i="7"/>
  <c r="H57" i="7"/>
  <c r="G57" i="7"/>
  <c r="F57" i="7"/>
  <c r="E57" i="7"/>
  <c r="D57" i="7"/>
  <c r="C57" i="7"/>
  <c r="B57" i="7"/>
  <c r="N56" i="7"/>
  <c r="M56" i="7"/>
  <c r="L56" i="7"/>
  <c r="K56" i="7"/>
  <c r="J56" i="7"/>
  <c r="I56" i="7"/>
  <c r="H56" i="7"/>
  <c r="G56" i="7"/>
  <c r="D56" i="7"/>
  <c r="C56" i="7"/>
  <c r="B56" i="7"/>
  <c r="N55" i="7"/>
  <c r="M55" i="7"/>
  <c r="L55" i="7"/>
  <c r="K55" i="7"/>
  <c r="J55" i="7"/>
  <c r="I55" i="7"/>
  <c r="H55" i="7"/>
  <c r="G55" i="7"/>
  <c r="F55" i="7"/>
  <c r="E55" i="7"/>
  <c r="D55" i="7"/>
  <c r="C55" i="7"/>
  <c r="B55" i="7"/>
  <c r="N54" i="7"/>
  <c r="M54" i="7"/>
  <c r="L54" i="7"/>
  <c r="K54" i="7"/>
  <c r="J54" i="7"/>
  <c r="I54" i="7"/>
  <c r="H54" i="7"/>
  <c r="G54" i="7"/>
  <c r="F54" i="7"/>
  <c r="E54" i="7"/>
  <c r="D54" i="7"/>
  <c r="C54" i="7"/>
  <c r="B54" i="7"/>
  <c r="N53" i="7"/>
  <c r="M53" i="7"/>
  <c r="L53" i="7"/>
  <c r="K53" i="7"/>
  <c r="J53" i="7"/>
  <c r="I53" i="7"/>
  <c r="H53" i="7"/>
  <c r="G53" i="7"/>
  <c r="D53" i="7"/>
  <c r="C53" i="7"/>
  <c r="B53" i="7"/>
  <c r="N52" i="7"/>
  <c r="M52" i="7"/>
  <c r="L52" i="7"/>
  <c r="K52" i="7"/>
  <c r="J52" i="7"/>
  <c r="I52" i="7"/>
  <c r="H52" i="7"/>
  <c r="G52" i="7"/>
  <c r="F52" i="7"/>
  <c r="E52" i="7"/>
  <c r="D52" i="7"/>
  <c r="C52" i="7"/>
  <c r="B52" i="7"/>
  <c r="N51" i="7"/>
  <c r="M51" i="7"/>
  <c r="L51" i="7"/>
  <c r="K51" i="7"/>
  <c r="J51" i="7"/>
  <c r="I51" i="7"/>
  <c r="H51" i="7"/>
  <c r="G51" i="7"/>
  <c r="F51" i="7"/>
  <c r="E51" i="7"/>
  <c r="D51" i="7"/>
  <c r="C51" i="7"/>
  <c r="B51" i="7"/>
  <c r="N50" i="7"/>
  <c r="M50" i="7"/>
  <c r="L50" i="7"/>
  <c r="K50" i="7"/>
  <c r="J50" i="7"/>
  <c r="I50" i="7"/>
  <c r="H50" i="7"/>
  <c r="G50" i="7"/>
  <c r="F50" i="7"/>
  <c r="E50" i="7"/>
  <c r="D50" i="7"/>
  <c r="C50" i="7"/>
  <c r="B50" i="7"/>
  <c r="N49" i="7"/>
  <c r="M49" i="7"/>
  <c r="L49" i="7"/>
  <c r="K49" i="7"/>
  <c r="J49" i="7"/>
  <c r="I49" i="7"/>
  <c r="H49" i="7"/>
  <c r="G49" i="7"/>
  <c r="F49" i="7"/>
  <c r="E49" i="7"/>
  <c r="D49" i="7"/>
  <c r="C49" i="7"/>
  <c r="B49" i="7"/>
  <c r="M48" i="7"/>
  <c r="L48" i="7"/>
  <c r="K48" i="7"/>
  <c r="J48" i="7"/>
  <c r="I48" i="7"/>
  <c r="H48" i="7"/>
  <c r="G48" i="7"/>
  <c r="F48" i="7"/>
  <c r="E48" i="7"/>
  <c r="D48" i="7"/>
  <c r="C48" i="7"/>
  <c r="B48" i="7"/>
  <c r="N48" i="7"/>
  <c r="N66" i="6"/>
  <c r="M66" i="6"/>
  <c r="L66" i="6"/>
  <c r="K66" i="6"/>
  <c r="J66" i="6"/>
  <c r="I66" i="6"/>
  <c r="H66" i="6"/>
  <c r="G66" i="6"/>
  <c r="F66" i="6"/>
  <c r="E66" i="6"/>
  <c r="D66" i="6"/>
  <c r="C66" i="6"/>
  <c r="B66" i="6"/>
  <c r="M65" i="6"/>
  <c r="L65" i="6"/>
  <c r="K65" i="6"/>
  <c r="J65" i="6"/>
  <c r="I65" i="6"/>
  <c r="H65" i="6"/>
  <c r="G65" i="6"/>
  <c r="F65" i="6"/>
  <c r="E65" i="6"/>
  <c r="D65" i="6"/>
  <c r="C65" i="6"/>
  <c r="B65" i="6"/>
  <c r="M64" i="6"/>
  <c r="L64" i="6"/>
  <c r="K64" i="6"/>
  <c r="J64" i="6"/>
  <c r="I64" i="6"/>
  <c r="H64" i="6"/>
  <c r="G64" i="6"/>
  <c r="F64" i="6"/>
  <c r="E64" i="6"/>
  <c r="D64" i="6"/>
  <c r="C64" i="6"/>
  <c r="B64" i="6"/>
  <c r="N63" i="6"/>
  <c r="M63" i="6"/>
  <c r="L63" i="6"/>
  <c r="K63" i="6"/>
  <c r="J63" i="6"/>
  <c r="I63" i="6"/>
  <c r="H63" i="6"/>
  <c r="G63" i="6"/>
  <c r="F63" i="6"/>
  <c r="E63" i="6"/>
  <c r="D63" i="6"/>
  <c r="C63" i="6"/>
  <c r="B63" i="6"/>
  <c r="N62" i="6"/>
  <c r="M62" i="6"/>
  <c r="L62" i="6"/>
  <c r="K62" i="6"/>
  <c r="J62" i="6"/>
  <c r="I62" i="6"/>
  <c r="H62" i="6"/>
  <c r="G62" i="6"/>
  <c r="F62" i="6"/>
  <c r="E62" i="6"/>
  <c r="D62" i="6"/>
  <c r="C62" i="6"/>
  <c r="B62" i="6"/>
  <c r="N61" i="6"/>
  <c r="M61" i="6"/>
  <c r="L61" i="6"/>
  <c r="K61" i="6"/>
  <c r="J61" i="6"/>
  <c r="I61" i="6"/>
  <c r="H61" i="6"/>
  <c r="G61" i="6"/>
  <c r="F61" i="6"/>
  <c r="E61" i="6"/>
  <c r="D61" i="6"/>
  <c r="C61" i="6"/>
  <c r="B61" i="6"/>
  <c r="N60" i="6"/>
  <c r="M60" i="6"/>
  <c r="L60" i="6"/>
  <c r="K60" i="6"/>
  <c r="J60" i="6"/>
  <c r="I60" i="6"/>
  <c r="H60" i="6"/>
  <c r="G60" i="6"/>
  <c r="F60" i="6"/>
  <c r="E60" i="6"/>
  <c r="D60" i="6"/>
  <c r="C60" i="6"/>
  <c r="B60" i="6"/>
  <c r="N59" i="6"/>
  <c r="M59" i="6"/>
  <c r="L59" i="6"/>
  <c r="K59" i="6"/>
  <c r="J59" i="6"/>
  <c r="I59" i="6"/>
  <c r="H59" i="6"/>
  <c r="G59" i="6"/>
  <c r="F59" i="6"/>
  <c r="E59" i="6"/>
  <c r="D59" i="6"/>
  <c r="C59" i="6"/>
  <c r="B59" i="6"/>
  <c r="N58" i="6"/>
  <c r="M58" i="6"/>
  <c r="L58" i="6"/>
  <c r="K58" i="6"/>
  <c r="J58" i="6"/>
  <c r="I58" i="6"/>
  <c r="H58" i="6"/>
  <c r="G58" i="6"/>
  <c r="F58" i="6"/>
  <c r="E58" i="6"/>
  <c r="D58" i="6"/>
  <c r="C58" i="6"/>
  <c r="B58" i="6"/>
  <c r="N57" i="6"/>
  <c r="M57" i="6"/>
  <c r="L57" i="6"/>
  <c r="K57" i="6"/>
  <c r="J57" i="6"/>
  <c r="I57" i="6"/>
  <c r="H57" i="6"/>
  <c r="G57" i="6"/>
  <c r="F57" i="6"/>
  <c r="E57" i="6"/>
  <c r="D57" i="6"/>
  <c r="C57" i="6"/>
  <c r="B57" i="6"/>
  <c r="N56" i="6"/>
  <c r="M56" i="6"/>
  <c r="L56" i="6"/>
  <c r="K56" i="6"/>
  <c r="J56" i="6"/>
  <c r="I56" i="6"/>
  <c r="H56" i="6"/>
  <c r="G56" i="6"/>
  <c r="F56" i="6"/>
  <c r="E56" i="6"/>
  <c r="D56" i="6"/>
  <c r="C56" i="6"/>
  <c r="B56" i="6"/>
  <c r="M55" i="6"/>
  <c r="L55" i="6"/>
  <c r="K55" i="6"/>
  <c r="J55" i="6"/>
  <c r="I55" i="6"/>
  <c r="H55" i="6"/>
  <c r="G55" i="6"/>
  <c r="F55" i="6"/>
  <c r="E55" i="6"/>
  <c r="D55" i="6"/>
  <c r="C55" i="6"/>
  <c r="B55" i="6"/>
  <c r="M54" i="6"/>
  <c r="L54" i="6"/>
  <c r="K54" i="6"/>
  <c r="J54" i="6"/>
  <c r="I54" i="6"/>
  <c r="H54" i="6"/>
  <c r="G54" i="6"/>
  <c r="F54" i="6"/>
  <c r="E54" i="6"/>
  <c r="D54" i="6"/>
  <c r="C54" i="6"/>
  <c r="B54" i="6"/>
  <c r="N53" i="6"/>
  <c r="M53" i="6"/>
  <c r="L53" i="6"/>
  <c r="K53" i="6"/>
  <c r="J53" i="6"/>
  <c r="I53" i="6"/>
  <c r="H53" i="6"/>
  <c r="G53" i="6"/>
  <c r="F53" i="6"/>
  <c r="E53" i="6"/>
  <c r="D53" i="6"/>
  <c r="C53" i="6"/>
  <c r="B53" i="6"/>
  <c r="N52" i="6"/>
  <c r="M52" i="6"/>
  <c r="L52" i="6"/>
  <c r="K52" i="6"/>
  <c r="J52" i="6"/>
  <c r="I52" i="6"/>
  <c r="H52" i="6"/>
  <c r="G52" i="6"/>
  <c r="F52" i="6"/>
  <c r="E52" i="6"/>
  <c r="D52" i="6"/>
  <c r="C52" i="6"/>
  <c r="B52" i="6"/>
  <c r="N51" i="6"/>
  <c r="M51" i="6"/>
  <c r="L51" i="6"/>
  <c r="K51" i="6"/>
  <c r="J51" i="6"/>
  <c r="I51" i="6"/>
  <c r="H51" i="6"/>
  <c r="G51" i="6"/>
  <c r="F51" i="6"/>
  <c r="E51" i="6"/>
  <c r="D51" i="6"/>
  <c r="C51" i="6"/>
  <c r="B51" i="6"/>
  <c r="N50" i="6"/>
  <c r="M50" i="6"/>
  <c r="L50" i="6"/>
  <c r="K50" i="6"/>
  <c r="J50" i="6"/>
  <c r="I50" i="6"/>
  <c r="H50" i="6"/>
  <c r="G50" i="6"/>
  <c r="F50" i="6"/>
  <c r="E50" i="6"/>
  <c r="D50" i="6"/>
  <c r="C50" i="6"/>
  <c r="B50" i="6"/>
  <c r="N49" i="6"/>
  <c r="M49" i="6"/>
  <c r="L49" i="6"/>
  <c r="K49" i="6"/>
  <c r="J49" i="6"/>
  <c r="I49" i="6"/>
  <c r="H49" i="6"/>
  <c r="G49" i="6"/>
  <c r="F49" i="6"/>
  <c r="E49" i="6"/>
  <c r="D49" i="6"/>
  <c r="C49" i="6"/>
  <c r="B49" i="6"/>
  <c r="N48" i="6"/>
  <c r="M48" i="6"/>
  <c r="L48" i="6"/>
  <c r="K48" i="6"/>
  <c r="J48" i="6"/>
  <c r="I48" i="6"/>
  <c r="H48" i="6"/>
  <c r="G48" i="6"/>
  <c r="F48" i="6"/>
  <c r="E48" i="6"/>
  <c r="D48" i="6"/>
  <c r="C48" i="6"/>
  <c r="B48" i="6"/>
  <c r="M66" i="4"/>
  <c r="L66" i="4"/>
  <c r="B66" i="4"/>
  <c r="N65" i="4"/>
  <c r="M65" i="4"/>
  <c r="L65" i="4"/>
  <c r="K65" i="4"/>
  <c r="B65" i="4"/>
  <c r="M64" i="4"/>
  <c r="L64" i="4"/>
  <c r="K64" i="4"/>
  <c r="B64" i="4"/>
  <c r="M63" i="4"/>
  <c r="L63" i="4"/>
  <c r="B63" i="4"/>
  <c r="M62" i="4"/>
  <c r="L62" i="4"/>
  <c r="K62" i="4"/>
  <c r="B62" i="4"/>
  <c r="M61" i="4"/>
  <c r="L61" i="4"/>
  <c r="K61" i="4"/>
  <c r="B61" i="4"/>
  <c r="M60" i="4"/>
  <c r="L60" i="4"/>
  <c r="K60" i="4"/>
  <c r="B60" i="4"/>
  <c r="M59" i="4"/>
  <c r="L59" i="4"/>
  <c r="K59" i="4"/>
  <c r="B59" i="4"/>
  <c r="M58" i="4"/>
  <c r="L58" i="4"/>
  <c r="K58" i="4"/>
  <c r="B58" i="4"/>
  <c r="N57" i="4"/>
  <c r="M57" i="4"/>
  <c r="L57" i="4"/>
  <c r="K57" i="4"/>
  <c r="B57" i="4"/>
  <c r="M56" i="4"/>
  <c r="L56" i="4"/>
  <c r="K56" i="4"/>
  <c r="B56" i="4"/>
  <c r="N55" i="4"/>
  <c r="M55" i="4"/>
  <c r="L55" i="4"/>
  <c r="K55" i="4"/>
  <c r="B55" i="4"/>
  <c r="M54" i="4"/>
  <c r="L54" i="4"/>
  <c r="K54" i="4"/>
  <c r="B54" i="4"/>
  <c r="M53" i="4"/>
  <c r="L53" i="4"/>
  <c r="K53" i="4"/>
  <c r="B53" i="4"/>
  <c r="M52" i="4"/>
  <c r="L52" i="4"/>
  <c r="K52" i="4"/>
  <c r="B52" i="4"/>
  <c r="M51" i="4"/>
  <c r="L51" i="4"/>
  <c r="B51" i="4"/>
  <c r="K50" i="4"/>
  <c r="B50" i="4"/>
  <c r="K49" i="4"/>
  <c r="B49" i="4"/>
  <c r="N48" i="4"/>
  <c r="M48" i="4"/>
  <c r="L48" i="4"/>
  <c r="K48" i="4"/>
  <c r="J48" i="4"/>
  <c r="I48" i="4"/>
  <c r="H48" i="4"/>
  <c r="G48" i="4"/>
  <c r="F48" i="4"/>
  <c r="E48" i="4"/>
  <c r="D48" i="4"/>
  <c r="C48" i="4"/>
  <c r="B48" i="4"/>
  <c r="H26" i="3"/>
  <c r="H46" i="3"/>
  <c r="D26" i="3"/>
  <c r="D66" i="3" s="1"/>
  <c r="D46" i="3"/>
  <c r="H25" i="3"/>
  <c r="H45" i="3"/>
  <c r="D25" i="3"/>
  <c r="D45" i="3"/>
  <c r="L24" i="3"/>
  <c r="L44" i="3"/>
  <c r="H24" i="3"/>
  <c r="H44" i="3"/>
  <c r="D24" i="3"/>
  <c r="D44" i="3"/>
  <c r="H23" i="3"/>
  <c r="H43" i="3"/>
  <c r="D23" i="3"/>
  <c r="D43" i="3"/>
  <c r="L22" i="3"/>
  <c r="L42" i="3"/>
  <c r="H22" i="3"/>
  <c r="H42" i="3"/>
  <c r="D22" i="3"/>
  <c r="D42" i="3"/>
  <c r="L21" i="3"/>
  <c r="L41" i="3"/>
  <c r="H21" i="3"/>
  <c r="H41" i="3"/>
  <c r="D21" i="3"/>
  <c r="D41" i="3"/>
  <c r="L20" i="3"/>
  <c r="L40" i="3"/>
  <c r="H20" i="3"/>
  <c r="H40" i="3"/>
  <c r="D20" i="3"/>
  <c r="D40" i="3"/>
  <c r="M46" i="3"/>
  <c r="L46" i="3"/>
  <c r="L26" i="3"/>
  <c r="J46" i="3"/>
  <c r="I46" i="3"/>
  <c r="G46" i="3"/>
  <c r="C46" i="3"/>
  <c r="B46" i="3"/>
  <c r="M45" i="3"/>
  <c r="L45" i="3"/>
  <c r="L25" i="3"/>
  <c r="K45" i="3"/>
  <c r="J45" i="3"/>
  <c r="I45" i="3"/>
  <c r="G45" i="3"/>
  <c r="F45" i="3"/>
  <c r="E45" i="3"/>
  <c r="C45" i="3"/>
  <c r="B45" i="3"/>
  <c r="M44" i="3"/>
  <c r="K44" i="3"/>
  <c r="J44" i="3"/>
  <c r="I44" i="3"/>
  <c r="G44" i="3"/>
  <c r="C44" i="3"/>
  <c r="B44" i="3"/>
  <c r="M43" i="3"/>
  <c r="L43" i="3"/>
  <c r="L23" i="3"/>
  <c r="J43" i="3"/>
  <c r="I43" i="3"/>
  <c r="G43" i="3"/>
  <c r="C43" i="3"/>
  <c r="B43" i="3"/>
  <c r="B63" i="3" s="1"/>
  <c r="M42" i="3"/>
  <c r="K42" i="3"/>
  <c r="J42" i="3"/>
  <c r="I42" i="3"/>
  <c r="G42" i="3"/>
  <c r="F42" i="3"/>
  <c r="E42" i="3"/>
  <c r="C42" i="3"/>
  <c r="B42" i="3"/>
  <c r="M41" i="3"/>
  <c r="K41" i="3"/>
  <c r="J41" i="3"/>
  <c r="I41" i="3"/>
  <c r="G41" i="3"/>
  <c r="F41" i="3"/>
  <c r="E41" i="3"/>
  <c r="C41" i="3"/>
  <c r="B41" i="3"/>
  <c r="M40" i="3"/>
  <c r="K40" i="3"/>
  <c r="J40" i="3"/>
  <c r="I40" i="3"/>
  <c r="G40" i="3"/>
  <c r="F40" i="3"/>
  <c r="E40" i="3"/>
  <c r="C40" i="3"/>
  <c r="B40" i="3"/>
  <c r="M39" i="3"/>
  <c r="L39" i="3"/>
  <c r="L19" i="3"/>
  <c r="K39" i="3"/>
  <c r="J39" i="3"/>
  <c r="I39" i="3"/>
  <c r="H39" i="3"/>
  <c r="G39" i="3"/>
  <c r="F39" i="3"/>
  <c r="E39" i="3"/>
  <c r="D39" i="3"/>
  <c r="C39" i="3"/>
  <c r="B39" i="3"/>
  <c r="M38" i="3"/>
  <c r="L38" i="3"/>
  <c r="J38" i="3"/>
  <c r="I38" i="3"/>
  <c r="H38" i="3"/>
  <c r="G38" i="3"/>
  <c r="D38" i="3"/>
  <c r="C38" i="3"/>
  <c r="B38" i="3"/>
  <c r="M37" i="3"/>
  <c r="L37" i="3"/>
  <c r="K37" i="3"/>
  <c r="J37" i="3"/>
  <c r="I37" i="3"/>
  <c r="H37" i="3"/>
  <c r="G37" i="3"/>
  <c r="F37" i="3"/>
  <c r="E37" i="3"/>
  <c r="D37" i="3"/>
  <c r="C37" i="3"/>
  <c r="B37" i="3"/>
  <c r="M36" i="3"/>
  <c r="L36" i="3"/>
  <c r="K36" i="3"/>
  <c r="J36" i="3"/>
  <c r="I36" i="3"/>
  <c r="H36" i="3"/>
  <c r="G36" i="3"/>
  <c r="D36" i="3"/>
  <c r="C36" i="3"/>
  <c r="B36" i="3"/>
  <c r="M35" i="3"/>
  <c r="L35" i="3"/>
  <c r="K35" i="3"/>
  <c r="J35" i="3"/>
  <c r="I35" i="3"/>
  <c r="H35" i="3"/>
  <c r="G35" i="3"/>
  <c r="D35" i="3"/>
  <c r="C35" i="3"/>
  <c r="B35" i="3"/>
  <c r="M34" i="3"/>
  <c r="L34" i="3"/>
  <c r="K34" i="3"/>
  <c r="J34" i="3"/>
  <c r="I34" i="3"/>
  <c r="H34" i="3"/>
  <c r="G34" i="3"/>
  <c r="D34" i="3"/>
  <c r="C34" i="3"/>
  <c r="B34" i="3"/>
  <c r="M33" i="3"/>
  <c r="L33" i="3"/>
  <c r="K33" i="3"/>
  <c r="J33" i="3"/>
  <c r="I33" i="3"/>
  <c r="H33" i="3"/>
  <c r="G33" i="3"/>
  <c r="D33" i="3"/>
  <c r="C33" i="3"/>
  <c r="B33" i="3"/>
  <c r="M32" i="3"/>
  <c r="L32" i="3"/>
  <c r="K32" i="3"/>
  <c r="J32" i="3"/>
  <c r="I32" i="3"/>
  <c r="H32" i="3"/>
  <c r="G32" i="3"/>
  <c r="F32" i="3"/>
  <c r="E32" i="3"/>
  <c r="E52" i="3" s="1"/>
  <c r="D32" i="3"/>
  <c r="C32" i="3"/>
  <c r="B32" i="3"/>
  <c r="M31" i="3"/>
  <c r="L31" i="3"/>
  <c r="K31" i="3"/>
  <c r="J31" i="3"/>
  <c r="I31" i="3"/>
  <c r="H31" i="3"/>
  <c r="G31" i="3"/>
  <c r="F31" i="3"/>
  <c r="E31" i="3"/>
  <c r="D31" i="3"/>
  <c r="C31" i="3"/>
  <c r="B31" i="3"/>
  <c r="M30" i="3"/>
  <c r="L30" i="3"/>
  <c r="L50" i="3" s="1"/>
  <c r="K30" i="3"/>
  <c r="J30" i="3"/>
  <c r="I30" i="3"/>
  <c r="H30" i="3"/>
  <c r="G30" i="3"/>
  <c r="D30" i="3"/>
  <c r="C30" i="3"/>
  <c r="B30" i="3"/>
  <c r="M29" i="3"/>
  <c r="K29" i="3"/>
  <c r="J29" i="3"/>
  <c r="I29" i="3"/>
  <c r="H29" i="3"/>
  <c r="G29" i="3"/>
  <c r="F29" i="3"/>
  <c r="E29" i="3"/>
  <c r="D29" i="3"/>
  <c r="C29" i="3"/>
  <c r="B29" i="3"/>
  <c r="M28" i="3"/>
  <c r="L28" i="3"/>
  <c r="L8" i="3"/>
  <c r="K28" i="3"/>
  <c r="J28" i="3"/>
  <c r="I28" i="3"/>
  <c r="H28" i="3"/>
  <c r="G28" i="3"/>
  <c r="F28" i="3"/>
  <c r="E28" i="3"/>
  <c r="D28" i="3"/>
  <c r="C28" i="3"/>
  <c r="B28" i="3"/>
  <c r="M26" i="3"/>
  <c r="M66" i="3" s="1"/>
  <c r="J26" i="3"/>
  <c r="I26" i="3"/>
  <c r="G26" i="3"/>
  <c r="E66" i="3"/>
  <c r="C26" i="3"/>
  <c r="C66" i="3" s="1"/>
  <c r="B26" i="3"/>
  <c r="B66" i="3" s="1"/>
  <c r="M25" i="3"/>
  <c r="K25" i="3"/>
  <c r="J25" i="3"/>
  <c r="I25" i="3"/>
  <c r="G25" i="3"/>
  <c r="C25" i="3"/>
  <c r="B25" i="3"/>
  <c r="M24" i="3"/>
  <c r="K24" i="3"/>
  <c r="J24" i="3"/>
  <c r="I24" i="3"/>
  <c r="G24" i="3"/>
  <c r="C24" i="3"/>
  <c r="B24" i="3"/>
  <c r="M23" i="3"/>
  <c r="J23" i="3"/>
  <c r="I23" i="3"/>
  <c r="G23" i="3"/>
  <c r="C23" i="3"/>
  <c r="B23" i="3"/>
  <c r="M22" i="3"/>
  <c r="M62" i="3" s="1"/>
  <c r="K22" i="3"/>
  <c r="J22" i="3"/>
  <c r="I22" i="3"/>
  <c r="I62" i="3" s="1"/>
  <c r="G22" i="3"/>
  <c r="G62" i="3" s="1"/>
  <c r="F22" i="3"/>
  <c r="C22" i="3"/>
  <c r="B22" i="3"/>
  <c r="M21" i="3"/>
  <c r="K21" i="3"/>
  <c r="J21" i="3"/>
  <c r="I21" i="3"/>
  <c r="G21" i="3"/>
  <c r="F21" i="3"/>
  <c r="F61" i="3" s="1"/>
  <c r="E21" i="3"/>
  <c r="E61" i="3" s="1"/>
  <c r="C21" i="3"/>
  <c r="C61" i="3" s="1"/>
  <c r="B21" i="3"/>
  <c r="M20" i="3"/>
  <c r="M60" i="3" s="1"/>
  <c r="K20" i="3"/>
  <c r="J20" i="3"/>
  <c r="I20" i="3"/>
  <c r="G20" i="3"/>
  <c r="F20" i="3"/>
  <c r="E20" i="3"/>
  <c r="E60" i="3" s="1"/>
  <c r="C20" i="3"/>
  <c r="B20" i="3"/>
  <c r="B60" i="3" s="1"/>
  <c r="M19" i="3"/>
  <c r="M59" i="3" s="1"/>
  <c r="K19" i="3"/>
  <c r="J19" i="3"/>
  <c r="I19" i="3"/>
  <c r="H19" i="3"/>
  <c r="G19" i="3"/>
  <c r="F19" i="3"/>
  <c r="E19" i="3"/>
  <c r="D19" i="3"/>
  <c r="C19" i="3"/>
  <c r="C59" i="3" s="1"/>
  <c r="B19" i="3"/>
  <c r="B59" i="3" s="1"/>
  <c r="M18" i="3"/>
  <c r="L18" i="3"/>
  <c r="J18" i="3"/>
  <c r="J58" i="3" s="1"/>
  <c r="I18" i="3"/>
  <c r="H18" i="3"/>
  <c r="G18" i="3"/>
  <c r="E58" i="3"/>
  <c r="D18" i="3"/>
  <c r="C18" i="3"/>
  <c r="B18" i="3"/>
  <c r="M17" i="3"/>
  <c r="L17" i="3"/>
  <c r="K17" i="3"/>
  <c r="K57" i="3" s="1"/>
  <c r="J17" i="3"/>
  <c r="I17" i="3"/>
  <c r="H17" i="3"/>
  <c r="G17" i="3"/>
  <c r="G57" i="3" s="1"/>
  <c r="F17" i="3"/>
  <c r="E17" i="3"/>
  <c r="D17" i="3"/>
  <c r="C17" i="3"/>
  <c r="B17" i="3"/>
  <c r="B57" i="3" s="1"/>
  <c r="M16" i="3"/>
  <c r="L16" i="3"/>
  <c r="K16" i="3"/>
  <c r="J16" i="3"/>
  <c r="J56" i="3" s="1"/>
  <c r="I16" i="3"/>
  <c r="H16" i="3"/>
  <c r="G16" i="3"/>
  <c r="F56" i="3"/>
  <c r="D16" i="3"/>
  <c r="C16" i="3"/>
  <c r="B16" i="3"/>
  <c r="M15" i="3"/>
  <c r="L15" i="3"/>
  <c r="K15" i="3"/>
  <c r="J15" i="3"/>
  <c r="I15" i="3"/>
  <c r="H15" i="3"/>
  <c r="G15" i="3"/>
  <c r="G55" i="3" s="1"/>
  <c r="E55" i="3"/>
  <c r="D15" i="3"/>
  <c r="C15" i="3"/>
  <c r="B15" i="3"/>
  <c r="B55" i="3" s="1"/>
  <c r="M14" i="3"/>
  <c r="L14" i="3"/>
  <c r="K14" i="3"/>
  <c r="J14" i="3"/>
  <c r="I14" i="3"/>
  <c r="H14" i="3"/>
  <c r="G14" i="3"/>
  <c r="G54" i="3" s="1"/>
  <c r="D14" i="3"/>
  <c r="C14" i="3"/>
  <c r="C54" i="3" s="1"/>
  <c r="B14" i="3"/>
  <c r="M13" i="3"/>
  <c r="L13" i="3"/>
  <c r="K13" i="3"/>
  <c r="J13" i="3"/>
  <c r="I13" i="3"/>
  <c r="H13" i="3"/>
  <c r="H53" i="3" s="1"/>
  <c r="G13" i="3"/>
  <c r="E53" i="3"/>
  <c r="D13" i="3"/>
  <c r="C13" i="3"/>
  <c r="C53" i="3" s="1"/>
  <c r="B13" i="3"/>
  <c r="M12" i="3"/>
  <c r="L12" i="3"/>
  <c r="K12" i="3"/>
  <c r="J12" i="3"/>
  <c r="I12" i="3"/>
  <c r="H12" i="3"/>
  <c r="G12" i="3"/>
  <c r="F12" i="3"/>
  <c r="F52" i="3" s="1"/>
  <c r="D12" i="3"/>
  <c r="C12" i="3"/>
  <c r="B12" i="3"/>
  <c r="M11" i="3"/>
  <c r="L11" i="3"/>
  <c r="K11" i="3"/>
  <c r="J11" i="3"/>
  <c r="I11" i="3"/>
  <c r="H11" i="3"/>
  <c r="G11" i="3"/>
  <c r="F11" i="3"/>
  <c r="E11" i="3"/>
  <c r="D11" i="3"/>
  <c r="C11" i="3"/>
  <c r="C51" i="3" s="1"/>
  <c r="B11" i="3"/>
  <c r="B51" i="3" s="1"/>
  <c r="K10" i="3"/>
  <c r="J10" i="3"/>
  <c r="I10" i="3"/>
  <c r="H10" i="3"/>
  <c r="G10" i="3"/>
  <c r="E50" i="3"/>
  <c r="D10" i="3"/>
  <c r="C10" i="3"/>
  <c r="B10" i="3"/>
  <c r="B50" i="3" s="1"/>
  <c r="M9" i="3"/>
  <c r="M49" i="3" s="1"/>
  <c r="K9" i="3"/>
  <c r="J9" i="3"/>
  <c r="I9" i="3"/>
  <c r="H9" i="3"/>
  <c r="G9" i="3"/>
  <c r="F9" i="3"/>
  <c r="E9" i="3"/>
  <c r="D9" i="3"/>
  <c r="C9" i="3"/>
  <c r="B9" i="3"/>
  <c r="M8" i="3"/>
  <c r="K8" i="3"/>
  <c r="J8" i="3"/>
  <c r="J48" i="3" s="1"/>
  <c r="I8" i="3"/>
  <c r="H8" i="3"/>
  <c r="G8" i="3"/>
  <c r="F8" i="3"/>
  <c r="E8" i="3"/>
  <c r="E48" i="3" s="1"/>
  <c r="D8" i="3"/>
  <c r="C8" i="3"/>
  <c r="B8" i="3"/>
  <c r="N66" i="2"/>
  <c r="M66" i="2"/>
  <c r="L66" i="2"/>
  <c r="K66" i="2"/>
  <c r="J66" i="2"/>
  <c r="I66" i="2"/>
  <c r="H66" i="2"/>
  <c r="G66" i="2"/>
  <c r="F66" i="2"/>
  <c r="E66" i="2"/>
  <c r="D66" i="2"/>
  <c r="C66" i="2"/>
  <c r="B66" i="2"/>
  <c r="N65" i="2"/>
  <c r="M65" i="2"/>
  <c r="L65" i="2"/>
  <c r="K65" i="2"/>
  <c r="J65" i="2"/>
  <c r="I65" i="2"/>
  <c r="H65" i="2"/>
  <c r="G65" i="2"/>
  <c r="F65" i="2"/>
  <c r="E65" i="2"/>
  <c r="D65" i="2"/>
  <c r="C65" i="2"/>
  <c r="B65" i="2"/>
  <c r="M64" i="2"/>
  <c r="L64" i="2"/>
  <c r="K64" i="2"/>
  <c r="J64" i="2"/>
  <c r="I64" i="2"/>
  <c r="H64" i="2"/>
  <c r="G64" i="2"/>
  <c r="F64" i="2"/>
  <c r="E64" i="2"/>
  <c r="D64" i="2"/>
  <c r="C64" i="2"/>
  <c r="B64" i="2"/>
  <c r="N63" i="2"/>
  <c r="M63" i="2"/>
  <c r="L63" i="2"/>
  <c r="K63" i="2"/>
  <c r="J63" i="2"/>
  <c r="I63" i="2"/>
  <c r="H63" i="2"/>
  <c r="G63" i="2"/>
  <c r="F63" i="2"/>
  <c r="E63" i="2"/>
  <c r="D63" i="2"/>
  <c r="C63" i="2"/>
  <c r="B63" i="2"/>
  <c r="N62" i="2"/>
  <c r="M62" i="2"/>
  <c r="L62" i="2"/>
  <c r="K62" i="2"/>
  <c r="J62" i="2"/>
  <c r="I62" i="2"/>
  <c r="H62" i="2"/>
  <c r="G62" i="2"/>
  <c r="F62" i="2"/>
  <c r="E62" i="2"/>
  <c r="D62" i="2"/>
  <c r="C62" i="2"/>
  <c r="B62" i="2"/>
  <c r="N61" i="2"/>
  <c r="M61" i="2"/>
  <c r="L61" i="2"/>
  <c r="K61" i="2"/>
  <c r="J61" i="2"/>
  <c r="I61" i="2"/>
  <c r="H61" i="2"/>
  <c r="G61" i="2"/>
  <c r="F61" i="2"/>
  <c r="E61" i="2"/>
  <c r="D61" i="2"/>
  <c r="C61" i="2"/>
  <c r="B61" i="2"/>
  <c r="M60" i="2"/>
  <c r="L60" i="2"/>
  <c r="K60" i="2"/>
  <c r="J60" i="2"/>
  <c r="I60" i="2"/>
  <c r="H60" i="2"/>
  <c r="G60" i="2"/>
  <c r="F60" i="2"/>
  <c r="E60" i="2"/>
  <c r="D60" i="2"/>
  <c r="C60" i="2"/>
  <c r="B60" i="2"/>
  <c r="N59" i="2"/>
  <c r="M59" i="2"/>
  <c r="L59" i="2"/>
  <c r="K59" i="2"/>
  <c r="J59" i="2"/>
  <c r="I59" i="2"/>
  <c r="H59" i="2"/>
  <c r="G59" i="2"/>
  <c r="F59" i="2"/>
  <c r="E59" i="2"/>
  <c r="D59" i="2"/>
  <c r="C59" i="2"/>
  <c r="B59" i="2"/>
  <c r="M58" i="2"/>
  <c r="L58" i="2"/>
  <c r="K58" i="2"/>
  <c r="J58" i="2"/>
  <c r="I58" i="2"/>
  <c r="H58" i="2"/>
  <c r="G58" i="2"/>
  <c r="F58" i="2"/>
  <c r="E58" i="2"/>
  <c r="D58" i="2"/>
  <c r="C58" i="2"/>
  <c r="B58" i="2"/>
  <c r="N57" i="2"/>
  <c r="M57" i="2"/>
  <c r="L57" i="2"/>
  <c r="K57" i="2"/>
  <c r="J57" i="2"/>
  <c r="I57" i="2"/>
  <c r="H57" i="2"/>
  <c r="G57" i="2"/>
  <c r="F57" i="2"/>
  <c r="E57" i="2"/>
  <c r="D57" i="2"/>
  <c r="C57" i="2"/>
  <c r="B57" i="2"/>
  <c r="M56" i="2"/>
  <c r="L56" i="2"/>
  <c r="K56" i="2"/>
  <c r="J56" i="2"/>
  <c r="I56" i="2"/>
  <c r="H56" i="2"/>
  <c r="G56" i="2"/>
  <c r="F56" i="2"/>
  <c r="E56" i="2"/>
  <c r="D56" i="2"/>
  <c r="C56" i="2"/>
  <c r="B56" i="2"/>
  <c r="N55" i="2"/>
  <c r="M55" i="2"/>
  <c r="L55" i="2"/>
  <c r="K55" i="2"/>
  <c r="J55" i="2"/>
  <c r="I55" i="2"/>
  <c r="H55" i="2"/>
  <c r="G55" i="2"/>
  <c r="F55" i="2"/>
  <c r="E55" i="2"/>
  <c r="D55" i="2"/>
  <c r="C55" i="2"/>
  <c r="B55" i="2"/>
  <c r="M54" i="2"/>
  <c r="L54" i="2"/>
  <c r="K54" i="2"/>
  <c r="J54" i="2"/>
  <c r="I54" i="2"/>
  <c r="H54" i="2"/>
  <c r="G54" i="2"/>
  <c r="F54" i="2"/>
  <c r="E54" i="2"/>
  <c r="D54" i="2"/>
  <c r="C54" i="2"/>
  <c r="B54" i="2"/>
  <c r="N53" i="2"/>
  <c r="M53" i="2"/>
  <c r="L53" i="2"/>
  <c r="K53" i="2"/>
  <c r="J53" i="2"/>
  <c r="I53" i="2"/>
  <c r="H53" i="2"/>
  <c r="G53" i="2"/>
  <c r="F53" i="2"/>
  <c r="E53" i="2"/>
  <c r="D53" i="2"/>
  <c r="C53" i="2"/>
  <c r="B53" i="2"/>
  <c r="N52" i="2"/>
  <c r="M52" i="2"/>
  <c r="L52" i="2"/>
  <c r="K52" i="2"/>
  <c r="J52" i="2"/>
  <c r="I52" i="2"/>
  <c r="H52" i="2"/>
  <c r="G52" i="2"/>
  <c r="F52" i="2"/>
  <c r="E52" i="2"/>
  <c r="D52" i="2"/>
  <c r="C52" i="2"/>
  <c r="B52" i="2"/>
  <c r="N51" i="2"/>
  <c r="M51" i="2"/>
  <c r="L51" i="2"/>
  <c r="K51" i="2"/>
  <c r="J51" i="2"/>
  <c r="I51" i="2"/>
  <c r="H51" i="2"/>
  <c r="G51" i="2"/>
  <c r="F51" i="2"/>
  <c r="E51" i="2"/>
  <c r="D51" i="2"/>
  <c r="C51" i="2"/>
  <c r="B51" i="2"/>
  <c r="M50" i="2"/>
  <c r="K50" i="2"/>
  <c r="J50" i="2"/>
  <c r="I50" i="2"/>
  <c r="H50" i="2"/>
  <c r="G50" i="2"/>
  <c r="F50" i="2"/>
  <c r="E50" i="2"/>
  <c r="D50" i="2"/>
  <c r="C50" i="2"/>
  <c r="B50" i="2"/>
  <c r="M49" i="2"/>
  <c r="K49" i="2"/>
  <c r="J49" i="2"/>
  <c r="I49" i="2"/>
  <c r="H49" i="2"/>
  <c r="G49" i="2"/>
  <c r="F49" i="2"/>
  <c r="E49" i="2"/>
  <c r="D49" i="2"/>
  <c r="C49" i="2"/>
  <c r="B49" i="2"/>
  <c r="N48" i="2"/>
  <c r="M48" i="2"/>
  <c r="L48" i="2"/>
  <c r="K48" i="2"/>
  <c r="J48" i="2"/>
  <c r="I48" i="2"/>
  <c r="H48" i="2"/>
  <c r="G48" i="2"/>
  <c r="F48" i="2"/>
  <c r="E48" i="2"/>
  <c r="D48" i="2"/>
  <c r="C48" i="2"/>
  <c r="B48" i="2"/>
  <c r="O66" i="1"/>
  <c r="M66" i="1"/>
  <c r="L66" i="1"/>
  <c r="K66" i="1"/>
  <c r="J66" i="1"/>
  <c r="I66" i="1"/>
  <c r="H66" i="1"/>
  <c r="G66" i="1"/>
  <c r="F66" i="1"/>
  <c r="E66" i="1"/>
  <c r="D66" i="1"/>
  <c r="C66" i="1"/>
  <c r="B66" i="1"/>
  <c r="O65" i="1"/>
  <c r="M65" i="1"/>
  <c r="L65" i="1"/>
  <c r="K65" i="1"/>
  <c r="J65" i="1"/>
  <c r="I65" i="1"/>
  <c r="H65" i="1"/>
  <c r="G65" i="1"/>
  <c r="F65" i="1"/>
  <c r="E65" i="1"/>
  <c r="D65" i="1"/>
  <c r="C65" i="1"/>
  <c r="B65" i="1"/>
  <c r="O64" i="1"/>
  <c r="N64" i="1"/>
  <c r="M64" i="1"/>
  <c r="L64" i="1"/>
  <c r="K64" i="1"/>
  <c r="J64" i="1"/>
  <c r="I64" i="1"/>
  <c r="H64" i="1"/>
  <c r="G64" i="1"/>
  <c r="F64" i="1"/>
  <c r="E64" i="1"/>
  <c r="D64" i="1"/>
  <c r="C64" i="1"/>
  <c r="B64" i="1"/>
  <c r="O63" i="1"/>
  <c r="M63" i="1"/>
  <c r="L63" i="1"/>
  <c r="K63" i="1"/>
  <c r="J63" i="1"/>
  <c r="I63" i="1"/>
  <c r="H63" i="1"/>
  <c r="G63" i="1"/>
  <c r="F63" i="1"/>
  <c r="E63" i="1"/>
  <c r="D63" i="1"/>
  <c r="C63" i="1"/>
  <c r="B63" i="1"/>
  <c r="O62" i="1"/>
  <c r="N62" i="1"/>
  <c r="M62" i="1"/>
  <c r="L62" i="1"/>
  <c r="K62" i="1"/>
  <c r="J62" i="1"/>
  <c r="I62" i="1"/>
  <c r="H62" i="1"/>
  <c r="G62" i="1"/>
  <c r="F62" i="1"/>
  <c r="E62" i="1"/>
  <c r="D62" i="1"/>
  <c r="C62" i="1"/>
  <c r="B62" i="1"/>
  <c r="O61" i="1"/>
  <c r="N61" i="1"/>
  <c r="M61" i="1"/>
  <c r="L61" i="1"/>
  <c r="K61" i="1"/>
  <c r="J61" i="1"/>
  <c r="I61" i="1"/>
  <c r="H61" i="1"/>
  <c r="G61" i="1"/>
  <c r="F61" i="1"/>
  <c r="E61" i="1"/>
  <c r="D61" i="1"/>
  <c r="C61" i="1"/>
  <c r="B61" i="1"/>
  <c r="O60" i="1"/>
  <c r="N60" i="1"/>
  <c r="M60" i="1"/>
  <c r="L60" i="1"/>
  <c r="K60" i="1"/>
  <c r="J60" i="1"/>
  <c r="I60" i="1"/>
  <c r="H60" i="1"/>
  <c r="G60" i="1"/>
  <c r="F60" i="1"/>
  <c r="E60" i="1"/>
  <c r="D60" i="1"/>
  <c r="C60" i="1"/>
  <c r="B60" i="1"/>
  <c r="O59" i="1"/>
  <c r="M59" i="1"/>
  <c r="L59" i="1"/>
  <c r="K59" i="1"/>
  <c r="J59" i="1"/>
  <c r="I59" i="1"/>
  <c r="H59" i="1"/>
  <c r="G59" i="1"/>
  <c r="F59" i="1"/>
  <c r="E59" i="1"/>
  <c r="D59" i="1"/>
  <c r="C59" i="1"/>
  <c r="B59" i="1"/>
  <c r="O58" i="1"/>
  <c r="N58" i="1"/>
  <c r="M58" i="1"/>
  <c r="L58" i="1"/>
  <c r="K58" i="1"/>
  <c r="J58" i="1"/>
  <c r="I58" i="1"/>
  <c r="H58" i="1"/>
  <c r="G58" i="1"/>
  <c r="F58" i="1"/>
  <c r="E58" i="1"/>
  <c r="D58" i="1"/>
  <c r="C58" i="1"/>
  <c r="B58" i="1"/>
  <c r="O57" i="1"/>
  <c r="M57" i="1"/>
  <c r="L57" i="1"/>
  <c r="K57" i="1"/>
  <c r="J57" i="1"/>
  <c r="I57" i="1"/>
  <c r="H57" i="1"/>
  <c r="G57" i="1"/>
  <c r="F57" i="1"/>
  <c r="E57" i="1"/>
  <c r="D57" i="1"/>
  <c r="C57" i="1"/>
  <c r="B57" i="1"/>
  <c r="O56" i="1"/>
  <c r="N56" i="1"/>
  <c r="M56" i="1"/>
  <c r="L56" i="1"/>
  <c r="K56" i="1"/>
  <c r="J56" i="1"/>
  <c r="I56" i="1"/>
  <c r="H56" i="1"/>
  <c r="G56" i="1"/>
  <c r="F56" i="1"/>
  <c r="E56" i="1"/>
  <c r="D56" i="1"/>
  <c r="C56" i="1"/>
  <c r="B56" i="1"/>
  <c r="O55" i="1"/>
  <c r="N55" i="1"/>
  <c r="M55" i="1"/>
  <c r="L55" i="1"/>
  <c r="K55" i="1"/>
  <c r="J55" i="1"/>
  <c r="I55" i="1"/>
  <c r="H55" i="1"/>
  <c r="G55" i="1"/>
  <c r="F55" i="1"/>
  <c r="E55" i="1"/>
  <c r="D55" i="1"/>
  <c r="C55" i="1"/>
  <c r="B55" i="1"/>
  <c r="O54" i="1"/>
  <c r="M54" i="1"/>
  <c r="L54" i="1"/>
  <c r="K54" i="1"/>
  <c r="J54" i="1"/>
  <c r="I54" i="1"/>
  <c r="H54" i="1"/>
  <c r="G54" i="1"/>
  <c r="F54" i="1"/>
  <c r="E54" i="1"/>
  <c r="D54" i="1"/>
  <c r="C54" i="1"/>
  <c r="B54" i="1"/>
  <c r="O53" i="1"/>
  <c r="M53" i="1"/>
  <c r="L53" i="1"/>
  <c r="K53" i="1"/>
  <c r="J53" i="1"/>
  <c r="I53" i="1"/>
  <c r="H53" i="1"/>
  <c r="G53" i="1"/>
  <c r="F53" i="1"/>
  <c r="E53" i="1"/>
  <c r="D53" i="1"/>
  <c r="C53" i="1"/>
  <c r="B53" i="1"/>
  <c r="O52" i="1"/>
  <c r="N52" i="1"/>
  <c r="M52" i="1"/>
  <c r="L52" i="1"/>
  <c r="K52" i="1"/>
  <c r="J52" i="1"/>
  <c r="I52" i="1"/>
  <c r="H52" i="1"/>
  <c r="G52" i="1"/>
  <c r="F52" i="1"/>
  <c r="E52" i="1"/>
  <c r="D52" i="1"/>
  <c r="C52" i="1"/>
  <c r="B52" i="1"/>
  <c r="O51" i="1"/>
  <c r="M51" i="1"/>
  <c r="L51" i="1"/>
  <c r="K51" i="1"/>
  <c r="J51" i="1"/>
  <c r="I51" i="1"/>
  <c r="H51" i="1"/>
  <c r="G51" i="1"/>
  <c r="F51" i="1"/>
  <c r="E51" i="1"/>
  <c r="D51" i="1"/>
  <c r="C51" i="1"/>
  <c r="B51" i="1"/>
  <c r="O50" i="1"/>
  <c r="L50" i="1"/>
  <c r="K50" i="1"/>
  <c r="J50" i="1"/>
  <c r="I50" i="1"/>
  <c r="H50" i="1"/>
  <c r="G50" i="1"/>
  <c r="F50" i="1"/>
  <c r="E50" i="1"/>
  <c r="D50" i="1"/>
  <c r="C50" i="1"/>
  <c r="B50" i="1"/>
  <c r="O49" i="1"/>
  <c r="N49" i="1"/>
  <c r="M49" i="1"/>
  <c r="L49" i="1"/>
  <c r="K49" i="1"/>
  <c r="J49" i="1"/>
  <c r="I49" i="1"/>
  <c r="H49" i="1"/>
  <c r="G49" i="1"/>
  <c r="F49" i="1"/>
  <c r="E49" i="1"/>
  <c r="D49" i="1"/>
  <c r="C49" i="1"/>
  <c r="B49" i="1"/>
  <c r="O48" i="1"/>
  <c r="N48" i="1"/>
  <c r="M48" i="1"/>
  <c r="L48" i="1"/>
  <c r="K48" i="1"/>
  <c r="J48" i="1"/>
  <c r="I48" i="1"/>
  <c r="H48" i="1"/>
  <c r="G48" i="1"/>
  <c r="F48" i="1"/>
  <c r="E48" i="1"/>
  <c r="D48" i="1"/>
  <c r="C48" i="1"/>
  <c r="B48" i="1"/>
  <c r="F49" i="3" l="1"/>
  <c r="I51" i="3"/>
  <c r="L54" i="3"/>
  <c r="H65" i="3"/>
  <c r="B56" i="9"/>
  <c r="I53" i="11"/>
  <c r="E59" i="11"/>
  <c r="F48" i="3"/>
  <c r="G49" i="3"/>
  <c r="J51" i="3"/>
  <c r="C58" i="3"/>
  <c r="C63" i="3"/>
  <c r="B65" i="3"/>
  <c r="B51" i="9"/>
  <c r="H52" i="11"/>
  <c r="L54" i="11"/>
  <c r="K63" i="11"/>
  <c r="M64" i="11"/>
  <c r="N64" i="4"/>
  <c r="K52" i="3"/>
  <c r="H60" i="11"/>
  <c r="L62" i="11"/>
  <c r="L63" i="11"/>
  <c r="D66" i="11"/>
  <c r="D58" i="3"/>
  <c r="L53" i="11"/>
  <c r="I59" i="11"/>
  <c r="M63" i="11"/>
  <c r="E66" i="11"/>
  <c r="N54" i="4"/>
  <c r="C50" i="3"/>
  <c r="G64" i="3"/>
  <c r="E49" i="3"/>
  <c r="H51" i="3"/>
  <c r="H52" i="3"/>
  <c r="I53" i="3"/>
  <c r="M56" i="3"/>
  <c r="G66" i="3"/>
  <c r="H53" i="11"/>
  <c r="G48" i="3"/>
  <c r="C56" i="3"/>
  <c r="M61" i="3"/>
  <c r="C65" i="3"/>
  <c r="L29" i="3"/>
  <c r="L49" i="3" s="1"/>
  <c r="K50" i="3"/>
  <c r="L52" i="3"/>
  <c r="G59" i="3"/>
  <c r="B62" i="3"/>
  <c r="I63" i="3"/>
  <c r="L49" i="2"/>
  <c r="I48" i="3"/>
  <c r="M10" i="3"/>
  <c r="M50" i="3" s="1"/>
  <c r="M51" i="3"/>
  <c r="F57" i="3"/>
  <c r="H59" i="3"/>
  <c r="K60" i="3"/>
  <c r="C62" i="3"/>
  <c r="I65" i="3"/>
  <c r="F54" i="9"/>
  <c r="F55" i="9"/>
  <c r="G59" i="9"/>
  <c r="G64" i="9"/>
  <c r="B64" i="11"/>
  <c r="N49" i="2"/>
  <c r="I58" i="3"/>
  <c r="I58" i="9"/>
  <c r="I63" i="9"/>
  <c r="C49" i="3"/>
  <c r="G53" i="3"/>
  <c r="J56" i="11"/>
  <c r="G51" i="3"/>
  <c r="G52" i="3"/>
  <c r="K55" i="3"/>
  <c r="D65" i="3"/>
  <c r="E50" i="11"/>
  <c r="B56" i="11"/>
  <c r="K64" i="11"/>
  <c r="J66" i="9"/>
  <c r="N60" i="4"/>
  <c r="B65" i="9"/>
  <c r="M50" i="4"/>
  <c r="E49" i="9"/>
  <c r="E50" i="9"/>
  <c r="K53" i="9"/>
  <c r="I54" i="9"/>
  <c r="F58" i="11"/>
  <c r="F66" i="11"/>
  <c r="D48" i="9"/>
  <c r="K51" i="9"/>
  <c r="I52" i="9"/>
  <c r="C55" i="9"/>
  <c r="M55" i="9"/>
  <c r="K56" i="9"/>
  <c r="H58" i="9"/>
  <c r="F59" i="9"/>
  <c r="L61" i="9"/>
  <c r="H63" i="9"/>
  <c r="D65" i="9"/>
  <c r="B66" i="9"/>
  <c r="K65" i="11"/>
  <c r="J53" i="11"/>
  <c r="F57" i="11"/>
  <c r="E53" i="11"/>
  <c r="E54" i="11"/>
  <c r="J66" i="11"/>
  <c r="J48" i="11"/>
  <c r="J49" i="11"/>
  <c r="I51" i="11"/>
  <c r="F53" i="11"/>
  <c r="F54" i="11"/>
  <c r="L66" i="11"/>
  <c r="H54" i="11"/>
  <c r="E55" i="11"/>
  <c r="D56" i="11"/>
  <c r="F59" i="11"/>
  <c r="F55" i="11"/>
  <c r="E56" i="11"/>
  <c r="F61" i="11"/>
  <c r="F62" i="11"/>
  <c r="E63" i="11"/>
  <c r="E57" i="11"/>
  <c r="D58" i="11"/>
  <c r="B60" i="11"/>
  <c r="M60" i="11"/>
  <c r="D48" i="11"/>
  <c r="H61" i="11"/>
  <c r="D60" i="11"/>
  <c r="B61" i="11"/>
  <c r="I61" i="11"/>
  <c r="H50" i="9"/>
  <c r="G51" i="9"/>
  <c r="E52" i="9"/>
  <c r="C53" i="9"/>
  <c r="I55" i="9"/>
  <c r="G56" i="9"/>
  <c r="B59" i="9"/>
  <c r="H61" i="9"/>
  <c r="D63" i="9"/>
  <c r="B64" i="9"/>
  <c r="J65" i="9"/>
  <c r="H66" i="9"/>
  <c r="C51" i="9"/>
  <c r="M51" i="9"/>
  <c r="K52" i="9"/>
  <c r="I53" i="9"/>
  <c r="G54" i="9"/>
  <c r="D51" i="9"/>
  <c r="B52" i="9"/>
  <c r="L52" i="9"/>
  <c r="J53" i="9"/>
  <c r="H54" i="9"/>
  <c r="E55" i="9"/>
  <c r="C56" i="9"/>
  <c r="M56" i="9"/>
  <c r="K57" i="9"/>
  <c r="J58" i="9"/>
  <c r="H59" i="9"/>
  <c r="F60" i="9"/>
  <c r="D61" i="9"/>
  <c r="B62" i="9"/>
  <c r="L62" i="9"/>
  <c r="J63" i="9"/>
  <c r="H64" i="9"/>
  <c r="F65" i="9"/>
  <c r="D66" i="9"/>
  <c r="D56" i="9"/>
  <c r="B57" i="9"/>
  <c r="L57" i="9"/>
  <c r="I59" i="9"/>
  <c r="G60" i="9"/>
  <c r="E61" i="9"/>
  <c r="C62" i="9"/>
  <c r="M62" i="9"/>
  <c r="K63" i="9"/>
  <c r="I64" i="9"/>
  <c r="E66" i="9"/>
  <c r="C58" i="9"/>
  <c r="G66" i="9"/>
  <c r="K48" i="9"/>
  <c r="M48" i="9"/>
  <c r="L9" i="9"/>
  <c r="B54" i="9"/>
  <c r="H51" i="9"/>
  <c r="F52" i="9"/>
  <c r="I51" i="9"/>
  <c r="E58" i="9"/>
  <c r="C59" i="9"/>
  <c r="K65" i="9"/>
  <c r="F48" i="9"/>
  <c r="D49" i="9"/>
  <c r="I56" i="9"/>
  <c r="F58" i="9"/>
  <c r="F63" i="9"/>
  <c r="D64" i="9"/>
  <c r="M50" i="9"/>
  <c r="J56" i="9"/>
  <c r="H57" i="9"/>
  <c r="G58" i="9"/>
  <c r="C65" i="9"/>
  <c r="I48" i="9"/>
  <c r="B48" i="11"/>
  <c r="I55" i="11"/>
  <c r="G57" i="11"/>
  <c r="K60" i="11"/>
  <c r="G63" i="11"/>
  <c r="C66" i="11"/>
  <c r="J57" i="11"/>
  <c r="I58" i="11"/>
  <c r="F64" i="11"/>
  <c r="G58" i="11"/>
  <c r="L48" i="11"/>
  <c r="K49" i="11"/>
  <c r="J50" i="11"/>
  <c r="H58" i="11"/>
  <c r="H59" i="11"/>
  <c r="B53" i="11"/>
  <c r="M54" i="11"/>
  <c r="G64" i="11"/>
  <c r="G48" i="11"/>
  <c r="F49" i="11"/>
  <c r="F50" i="11"/>
  <c r="C55" i="11"/>
  <c r="B57" i="11"/>
  <c r="M57" i="11"/>
  <c r="L59" i="11"/>
  <c r="K61" i="11"/>
  <c r="J62" i="11"/>
  <c r="B51" i="11"/>
  <c r="C63" i="11"/>
  <c r="H56" i="11"/>
  <c r="E64" i="11"/>
  <c r="G60" i="11"/>
  <c r="M51" i="11"/>
  <c r="K53" i="11"/>
  <c r="G62" i="11"/>
  <c r="B65" i="11"/>
  <c r="M65" i="11"/>
  <c r="M49" i="11"/>
  <c r="J54" i="11"/>
  <c r="M53" i="11"/>
  <c r="L56" i="11"/>
  <c r="J59" i="11"/>
  <c r="I60" i="11"/>
  <c r="H62" i="11"/>
  <c r="F65" i="11"/>
  <c r="M48" i="11"/>
  <c r="L49" i="11"/>
  <c r="L50" i="11"/>
  <c r="I54" i="11"/>
  <c r="C49" i="11"/>
  <c r="M50" i="11"/>
  <c r="B50" i="11"/>
  <c r="K51" i="11"/>
  <c r="D54" i="11"/>
  <c r="F63" i="11"/>
  <c r="F48" i="11"/>
  <c r="D51" i="11"/>
  <c r="C53" i="11"/>
  <c r="B54" i="11"/>
  <c r="B55" i="11"/>
  <c r="L58" i="11"/>
  <c r="K59" i="11"/>
  <c r="I62" i="11"/>
  <c r="H64" i="11"/>
  <c r="H65" i="11"/>
  <c r="G66" i="11"/>
  <c r="L51" i="11"/>
  <c r="D53" i="11"/>
  <c r="J52" i="11"/>
  <c r="H48" i="11"/>
  <c r="F52" i="11"/>
  <c r="D55" i="11"/>
  <c r="C57" i="11"/>
  <c r="B59" i="11"/>
  <c r="M59" i="11"/>
  <c r="J64" i="11"/>
  <c r="I64" i="11"/>
  <c r="L52" i="11"/>
  <c r="D57" i="11"/>
  <c r="C59" i="11"/>
  <c r="M61" i="11"/>
  <c r="L64" i="11"/>
  <c r="B49" i="11"/>
  <c r="I65" i="11"/>
  <c r="M52" i="11"/>
  <c r="K55" i="11"/>
  <c r="D65" i="11"/>
  <c r="F56" i="11"/>
  <c r="L65" i="11"/>
  <c r="C48" i="11"/>
  <c r="E65" i="11"/>
  <c r="G49" i="9"/>
  <c r="N51" i="4"/>
  <c r="N61" i="4"/>
  <c r="G50" i="9"/>
  <c r="J48" i="9"/>
  <c r="F51" i="9"/>
  <c r="B53" i="9"/>
  <c r="L53" i="9"/>
  <c r="J59" i="9"/>
  <c r="H60" i="9"/>
  <c r="B58" i="9"/>
  <c r="M58" i="9"/>
  <c r="K59" i="9"/>
  <c r="D62" i="9"/>
  <c r="B63" i="9"/>
  <c r="L63" i="9"/>
  <c r="K64" i="9"/>
  <c r="N62" i="4"/>
  <c r="N52" i="4"/>
  <c r="K54" i="9"/>
  <c r="M49" i="4"/>
  <c r="J64" i="9"/>
  <c r="F66" i="9"/>
  <c r="L50" i="4"/>
  <c r="L59" i="9"/>
  <c r="L48" i="9"/>
  <c r="J49" i="9"/>
  <c r="G52" i="9"/>
  <c r="M54" i="9"/>
  <c r="G57" i="9"/>
  <c r="D59" i="9"/>
  <c r="B60" i="9"/>
  <c r="L60" i="9"/>
  <c r="I50" i="9"/>
  <c r="N59" i="4"/>
  <c r="G55" i="9"/>
  <c r="H65" i="9"/>
  <c r="K50" i="9"/>
  <c r="D54" i="9"/>
  <c r="B55" i="9"/>
  <c r="E59" i="9"/>
  <c r="C60" i="9"/>
  <c r="G63" i="9"/>
  <c r="E64" i="9"/>
  <c r="K66" i="9"/>
  <c r="H49" i="9"/>
  <c r="F50" i="9"/>
  <c r="E56" i="9"/>
  <c r="C57" i="9"/>
  <c r="B50" i="9"/>
  <c r="L66" i="9"/>
  <c r="L54" i="9"/>
  <c r="M57" i="9"/>
  <c r="C50" i="9"/>
  <c r="K62" i="9"/>
  <c r="J55" i="9"/>
  <c r="L58" i="9"/>
  <c r="E51" i="9"/>
  <c r="C52" i="9"/>
  <c r="H56" i="9"/>
  <c r="N63" i="4"/>
  <c r="N53" i="4"/>
  <c r="N58" i="4"/>
  <c r="J60" i="9"/>
  <c r="M52" i="9"/>
  <c r="F61" i="9"/>
  <c r="D52" i="9"/>
  <c r="J54" i="9"/>
  <c r="H55" i="9"/>
  <c r="F56" i="9"/>
  <c r="D57" i="9"/>
  <c r="I60" i="9"/>
  <c r="G61" i="9"/>
  <c r="E62" i="9"/>
  <c r="M63" i="9"/>
  <c r="I65" i="9"/>
  <c r="M29" i="9"/>
  <c r="M49" i="9" s="1"/>
  <c r="E57" i="9"/>
  <c r="D58" i="9"/>
  <c r="L64" i="9"/>
  <c r="L30" i="9"/>
  <c r="L50" i="9" s="1"/>
  <c r="H52" i="9"/>
  <c r="G53" i="9"/>
  <c r="E65" i="9"/>
  <c r="B48" i="9"/>
  <c r="N56" i="4"/>
  <c r="N66" i="4"/>
  <c r="E54" i="9"/>
  <c r="C63" i="9"/>
  <c r="K58" i="9"/>
  <c r="D60" i="9"/>
  <c r="G65" i="9"/>
  <c r="N49" i="4"/>
  <c r="I49" i="9"/>
  <c r="C48" i="9"/>
  <c r="D53" i="9"/>
  <c r="F57" i="9"/>
  <c r="M59" i="9"/>
  <c r="K60" i="9"/>
  <c r="I61" i="9"/>
  <c r="C64" i="9"/>
  <c r="M64" i="9"/>
  <c r="I66" i="9"/>
  <c r="L57" i="3"/>
  <c r="G61" i="3"/>
  <c r="I64" i="3"/>
  <c r="J65" i="3"/>
  <c r="J63" i="3"/>
  <c r="L60" i="3"/>
  <c r="D57" i="3"/>
  <c r="D51" i="3"/>
  <c r="B52" i="3"/>
  <c r="F50" i="3"/>
  <c r="H49" i="3"/>
  <c r="J53" i="3"/>
  <c r="H54" i="3"/>
  <c r="F55" i="3"/>
  <c r="D56" i="3"/>
  <c r="I66" i="3"/>
  <c r="K48" i="3"/>
  <c r="F60" i="3"/>
  <c r="M65" i="3"/>
  <c r="I50" i="3"/>
  <c r="H57" i="3"/>
  <c r="M48" i="3"/>
  <c r="K49" i="3"/>
  <c r="B61" i="3"/>
  <c r="B49" i="3"/>
  <c r="J50" i="3"/>
  <c r="F58" i="3"/>
  <c r="D59" i="3"/>
  <c r="C64" i="3"/>
  <c r="E65" i="3"/>
  <c r="M53" i="3"/>
  <c r="D53" i="3"/>
  <c r="B54" i="3"/>
  <c r="K54" i="3"/>
  <c r="H55" i="3"/>
  <c r="E63" i="3"/>
  <c r="D60" i="3"/>
  <c r="H63" i="3"/>
  <c r="K62" i="3"/>
  <c r="I55" i="3"/>
  <c r="D64" i="3"/>
  <c r="F53" i="3"/>
  <c r="D54" i="3"/>
  <c r="J55" i="3"/>
  <c r="G56" i="3"/>
  <c r="H56" i="3"/>
  <c r="E57" i="3"/>
  <c r="J60" i="3"/>
  <c r="D61" i="3"/>
  <c r="H66" i="3"/>
  <c r="B48" i="3"/>
  <c r="I60" i="3"/>
  <c r="C48" i="3"/>
  <c r="I49" i="3"/>
  <c r="C52" i="3"/>
  <c r="B58" i="3"/>
  <c r="I61" i="3"/>
  <c r="J49" i="3"/>
  <c r="H50" i="3"/>
  <c r="F51" i="3"/>
  <c r="D52" i="3"/>
  <c r="L58" i="3"/>
  <c r="J59" i="3"/>
  <c r="M58" i="3"/>
  <c r="K59" i="3"/>
  <c r="K61" i="3"/>
  <c r="J62" i="3"/>
  <c r="M52" i="3"/>
  <c r="K66" i="3"/>
  <c r="B53" i="3"/>
  <c r="L53" i="3"/>
  <c r="J64" i="3"/>
  <c r="H64" i="3"/>
  <c r="D50" i="3"/>
  <c r="E54" i="3"/>
  <c r="J57" i="3"/>
  <c r="E62" i="3"/>
  <c r="D62" i="3"/>
  <c r="K51" i="3"/>
  <c r="F54" i="3"/>
  <c r="F62" i="3"/>
  <c r="H58" i="3"/>
  <c r="K53" i="3"/>
  <c r="I54" i="3"/>
  <c r="E56" i="3"/>
  <c r="G60" i="3"/>
  <c r="K63" i="3"/>
  <c r="J66" i="3"/>
  <c r="H62" i="3"/>
  <c r="C55" i="3"/>
  <c r="F63" i="3"/>
  <c r="F64" i="3"/>
  <c r="L48" i="3"/>
  <c r="J61" i="3"/>
  <c r="K64" i="3"/>
  <c r="I52" i="3"/>
  <c r="M55" i="3"/>
  <c r="G63" i="3"/>
  <c r="J52" i="3"/>
  <c r="B56" i="3"/>
  <c r="F59" i="3"/>
  <c r="C60" i="3"/>
  <c r="G65" i="3"/>
  <c r="F66" i="3"/>
  <c r="H61" i="3"/>
  <c r="H48" i="3"/>
  <c r="L61" i="3"/>
  <c r="G50" i="3"/>
  <c r="K65" i="3"/>
  <c r="D48" i="3"/>
  <c r="L63" i="3"/>
  <c r="M64" i="3"/>
  <c r="L65" i="3"/>
  <c r="E51" i="3"/>
  <c r="M57" i="3"/>
  <c r="I59" i="3"/>
  <c r="D49" i="3"/>
  <c r="I56" i="3"/>
  <c r="L59" i="3"/>
  <c r="B64" i="3"/>
  <c r="L55" i="3"/>
  <c r="K56" i="3"/>
  <c r="I57" i="3"/>
  <c r="G58" i="3"/>
  <c r="E59" i="3"/>
  <c r="E64" i="3"/>
  <c r="F65" i="3"/>
  <c r="D55" i="3"/>
  <c r="L56" i="3"/>
  <c r="D63" i="3"/>
  <c r="H60" i="3"/>
  <c r="J54" i="3"/>
  <c r="C57" i="3"/>
  <c r="K58" i="3"/>
  <c r="L51" i="3"/>
  <c r="L62" i="3"/>
  <c r="L64" i="3"/>
  <c r="M63" i="3"/>
  <c r="L66" i="3"/>
  <c r="M54" i="3"/>
  <c r="C52" i="11"/>
  <c r="J58" i="11"/>
  <c r="K58" i="11"/>
  <c r="H63" i="11"/>
  <c r="C51" i="11"/>
  <c r="C56" i="11"/>
  <c r="H49" i="11"/>
  <c r="M58" i="11"/>
  <c r="L61" i="11"/>
  <c r="G53" i="11"/>
  <c r="I49" i="11"/>
  <c r="E51" i="11"/>
  <c r="F51" i="11"/>
  <c r="H51" i="11"/>
  <c r="E52" i="11"/>
  <c r="K57" i="11"/>
  <c r="L55" i="11"/>
  <c r="K48" i="11"/>
  <c r="E48" i="11"/>
  <c r="D49" i="11"/>
  <c r="B52" i="11"/>
  <c r="J50" i="9"/>
  <c r="K49" i="9"/>
  <c r="G62" i="9"/>
  <c r="E63" i="9"/>
  <c r="B49" i="9"/>
  <c r="C54" i="9"/>
  <c r="K55" i="9"/>
  <c r="J61" i="9"/>
  <c r="H62" i="9"/>
  <c r="L65" i="9"/>
  <c r="E48" i="9"/>
  <c r="C49" i="9"/>
  <c r="J51" i="9"/>
  <c r="L55" i="9"/>
  <c r="M60" i="9"/>
  <c r="K61" i="9"/>
  <c r="I62" i="9"/>
  <c r="M65" i="9"/>
  <c r="I57" i="9"/>
  <c r="B61" i="9"/>
  <c r="J62" i="9"/>
  <c r="F64" i="9"/>
  <c r="M53" i="9"/>
  <c r="F62" i="9"/>
  <c r="G48" i="9"/>
  <c r="D50" i="9"/>
  <c r="L51" i="9"/>
  <c r="H53" i="9"/>
  <c r="D55" i="9"/>
  <c r="E60" i="9"/>
  <c r="C61" i="9"/>
  <c r="M61" i="9"/>
  <c r="H48" i="9"/>
  <c r="F49" i="9"/>
  <c r="G50" i="11"/>
  <c r="B58" i="11"/>
  <c r="J65" i="11"/>
  <c r="I66" i="11"/>
  <c r="E49" i="11"/>
  <c r="M55" i="11"/>
  <c r="I63" i="11"/>
  <c r="I48" i="11"/>
  <c r="K52" i="11"/>
  <c r="G55" i="11"/>
  <c r="C58" i="11"/>
  <c r="E58" i="11"/>
  <c r="D59" i="11"/>
  <c r="C50" i="11"/>
  <c r="I50" i="11"/>
  <c r="F60" i="11"/>
  <c r="E61" i="11"/>
  <c r="E62" i="11"/>
  <c r="D63" i="11"/>
  <c r="D64" i="11"/>
  <c r="C65" i="11"/>
  <c r="B66" i="11"/>
  <c r="D50" i="11"/>
  <c r="C62" i="11"/>
  <c r="M56" i="11"/>
  <c r="J60" i="11"/>
  <c r="L60" i="11"/>
  <c r="J63" i="11"/>
  <c r="H66" i="11"/>
  <c r="G51" i="11"/>
  <c r="C54" i="11"/>
  <c r="K56" i="11"/>
  <c r="G59" i="11"/>
  <c r="H50" i="11"/>
  <c r="K50" i="11"/>
  <c r="L49" i="4"/>
  <c r="L29" i="9"/>
  <c r="N30" i="4"/>
  <c r="N50" i="4" s="1"/>
  <c r="L49" i="9" l="1"/>
</calcChain>
</file>

<file path=xl/sharedStrings.xml><?xml version="1.0" encoding="utf-8"?>
<sst xmlns="http://schemas.openxmlformats.org/spreadsheetml/2006/main" count="1358" uniqueCount="326">
  <si>
    <t>Land</t>
  </si>
  <si>
    <r>
      <t>Kinder-tageseinrich-tungen</t>
    </r>
    <r>
      <rPr>
        <vertAlign val="superscript"/>
        <sz val="9"/>
        <rFont val="Arial"/>
        <family val="2"/>
      </rPr>
      <t>1)</t>
    </r>
  </si>
  <si>
    <t>Berufliche Schulen</t>
  </si>
  <si>
    <t>Zusammen</t>
  </si>
  <si>
    <t>Darunter</t>
  </si>
  <si>
    <t>Grund-schulen</t>
  </si>
  <si>
    <t>Haupt-schulen</t>
  </si>
  <si>
    <t>Realschulen</t>
  </si>
  <si>
    <t>Gymnasien</t>
  </si>
  <si>
    <r>
      <t>Berufs-schulen</t>
    </r>
    <r>
      <rPr>
        <vertAlign val="superscript"/>
        <sz val="9"/>
        <rFont val="Arial"/>
        <family val="2"/>
      </rPr>
      <t>2)</t>
    </r>
  </si>
  <si>
    <t>Anzahl</t>
  </si>
  <si>
    <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</si>
  <si>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</si>
  <si>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</si>
  <si>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</si>
  <si>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</si>
  <si>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</si>
  <si>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</si>
  <si>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</si>
  <si>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</si>
  <si>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</si>
  <si>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</si>
  <si>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</si>
  <si>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</si>
  <si>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</si>
  <si>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</si>
  <si>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</si>
  <si>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</si>
  <si>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Real-schulen</t>
  </si>
  <si>
    <t>Hauptschulen</t>
  </si>
  <si>
    <r>
      <t>Kinder-tagesein-richtungen</t>
    </r>
    <r>
      <rPr>
        <vertAlign val="superscript"/>
        <sz val="9"/>
        <rFont val="Arial"/>
        <family val="2"/>
      </rPr>
      <t>1)</t>
    </r>
  </si>
  <si>
    <t>Zeichenerklärung in den Tabellen</t>
  </si>
  <si>
    <t>–</t>
  </si>
  <si>
    <t>= nichts vorhanden</t>
  </si>
  <si>
    <t>o</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</si>
  <si>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</si>
  <si>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</si>
  <si>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</si>
  <si>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</si>
  <si>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</si>
  <si>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</si>
  <si>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</si>
  <si>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</si>
  <si>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</si>
  <si>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</si>
  <si>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</si>
  <si>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</si>
  <si>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</si>
  <si>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</si>
  <si>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Inhalt</t>
  </si>
  <si>
    <t>Kreistypen</t>
  </si>
  <si>
    <r>
      <t>Kinder-tageseinrich-tungen</t>
    </r>
    <r>
      <rPr>
        <vertAlign val="superscript"/>
        <sz val="9"/>
        <rFont val="Arial"/>
        <family val="2"/>
      </rPr>
      <t>1)</t>
    </r>
    <r>
      <rPr>
        <sz val="9"/>
        <rFont val="Arial"/>
        <family val="2"/>
      </rPr>
      <t xml:space="preserve"> </t>
    </r>
  </si>
  <si>
    <t>Grundschulen</t>
  </si>
  <si>
    <t>Insgesamt</t>
  </si>
  <si>
    <t>Quelle: Statistische Ämter des Bundes und der Länder, Kinder- und Jugendhilfestatistik, Schulstatistik, Hochschulstatistik, eigene Berechnungen</t>
  </si>
  <si>
    <t>Real-
schulen</t>
  </si>
  <si>
    <t>Quelle: Statistische Ämter des Bundes und der Länder, Kinder- und Jugendhilfestatistik, Schulstatistik, Hochschulstatistik, Bervölkerungsstand, eigene Berechnungen</t>
  </si>
  <si>
    <r>
      <t>Hochschulen</t>
    </r>
    <r>
      <rPr>
        <vertAlign val="superscript"/>
        <sz val="9"/>
        <rFont val="Arial"/>
        <family val="2"/>
      </rPr>
      <t>3)</t>
    </r>
    <r>
      <rPr>
        <sz val="9"/>
        <rFont val="Arial"/>
        <family val="2"/>
      </rPr>
      <t xml:space="preserve"> und Berufsakademien</t>
    </r>
    <r>
      <rPr>
        <vertAlign val="superscript"/>
        <sz val="9"/>
        <rFont val="Arial"/>
        <family val="2"/>
      </rPr>
      <t>4)</t>
    </r>
  </si>
  <si>
    <t>Quelle: Statistische Ämter des Bundes und der Länder, Kinder- und Jugendhilfestatistik, Schulstatistik, Hochschulstatistik, Berufsakademiestatistik</t>
  </si>
  <si>
    <r>
      <t>Westdeutschland</t>
    </r>
    <r>
      <rPr>
        <vertAlign val="superscript"/>
        <sz val="9"/>
        <rFont val="Arial"/>
        <family val="2"/>
      </rPr>
      <t>7)</t>
    </r>
  </si>
  <si>
    <r>
      <t>Ostdeutschland</t>
    </r>
    <r>
      <rPr>
        <vertAlign val="superscript"/>
        <sz val="9"/>
        <rFont val="Arial"/>
        <family val="2"/>
      </rPr>
      <t>7)</t>
    </r>
  </si>
  <si>
    <t>Schulart</t>
  </si>
  <si>
    <t>Einrichtungen</t>
  </si>
  <si>
    <t>Teilnehmer:innen</t>
  </si>
  <si>
    <t>Teilnehmer:innen je Einrichtung</t>
  </si>
  <si>
    <t>Förderschulen</t>
  </si>
  <si>
    <t>Berufsfachschulen</t>
  </si>
  <si>
    <t>Fachgymnasien</t>
  </si>
  <si>
    <t>Fachoberschulen</t>
  </si>
  <si>
    <t>Fachschulen</t>
  </si>
  <si>
    <t>In … Trägerschaft</t>
  </si>
  <si>
    <t>Öffentlicher</t>
  </si>
  <si>
    <t>Freier</t>
  </si>
  <si>
    <t>Quelle: Statistische Ämter des Bundes und der Länder, Schulstatistik</t>
  </si>
  <si>
    <t>Ingesamt</t>
  </si>
  <si>
    <r>
      <t>Deutschland</t>
    </r>
    <r>
      <rPr>
        <vertAlign val="superscript"/>
        <sz val="9"/>
        <rFont val="Arial"/>
        <family val="2"/>
      </rPr>
      <t>7)</t>
    </r>
  </si>
  <si>
    <t>Fachhoch-
schulen</t>
  </si>
  <si>
    <t>Fachhoch-schulen</t>
  </si>
  <si>
    <t>Berufs-schulen</t>
  </si>
  <si>
    <t>Anzahl der Bildungseinrichtungen je 1.000.000 Einwohner:innen</t>
  </si>
  <si>
    <t>Westdeutschland</t>
  </si>
  <si>
    <t>Ostdeutschland</t>
  </si>
  <si>
    <t>Jahr</t>
  </si>
  <si>
    <t>In %</t>
  </si>
  <si>
    <t>Hochschulen</t>
  </si>
  <si>
    <t>2) Berufsschulen inklusive Berufsvorbereitungsjahr und Berufsgrundbildungsjahr.</t>
  </si>
  <si>
    <t>3) Studierende an Hochschulen mit Standorten in mehreren Ländern werden am jeweiligen Hochschulstandort und nicht am Hauptsitz der Hochschule nachgewiesen. Ergebnisse für die jeweiligen Wintersemester.</t>
  </si>
  <si>
    <t>4) Studierende und Standorte werden im Land des Hauptsitzes der Berufsakademie nachgewiesen.</t>
  </si>
  <si>
    <t xml:space="preserve">4) Studierende und Standorte werden im Land des Hauptsitzes der Berufsakademie nachgewiesen. </t>
  </si>
  <si>
    <t xml:space="preserve">* Die Daten zur Anzahl der allgemeinbildenden und beruflichen Schulen entsprechen auf Kreisebene teilweise nicht den Länderergebnissen. Hintergrund ist eine teilweise voneinander differierende Mehrfachzählung nach schulartspezifischen Einrichtungen und nach Standorten. Insgesamt weichen die Kreisergebnisse teilweise geringfügig vom oben dargestellten Bundesergebnis ab. </t>
  </si>
  <si>
    <t xml:space="preserve">* Die Daten zur Anzahl der allgemeinbildenden und beruflichen Schulen entsprechen auf Kreisebene teilweise nicht den Länderergebnissen. Hintergrund ist eine teilweise voneinander differierende Mehrfachzählung nach schulartspezifischen Einrichtungen und nach Standorten. 
Insgesamt weichen die Kreisergebnisse teilweise geringfügig vom oben dargestellten Bundesergebnis ab. </t>
  </si>
  <si>
    <t>3) Teilweise erfolgt eine Doppelzählung, wenn gleichzeitig verschiedene Einrichtungen besucht werden.</t>
  </si>
  <si>
    <t>4) Bevölkerungsstand gemäß Fortschreibung zum 31.12.</t>
  </si>
  <si>
    <t>Typisierung der Kreise und kreisfreien Städte in Deutschland</t>
  </si>
  <si>
    <t>Tab. B1-1web</t>
  </si>
  <si>
    <t>Tab. B1-2web</t>
  </si>
  <si>
    <t>Tab. B1-3web</t>
  </si>
  <si>
    <t>Tab. B1-4web</t>
  </si>
  <si>
    <t>Tab. B1-5web</t>
  </si>
  <si>
    <t>Tab. B1-6web</t>
  </si>
  <si>
    <t>Tab. B1-7web</t>
  </si>
  <si>
    <t>Tab. B1-8web</t>
  </si>
  <si>
    <t>Tab. B1-9web</t>
  </si>
  <si>
    <t>Tab. B1-10web</t>
  </si>
  <si>
    <t>Tab. B1-11web</t>
  </si>
  <si>
    <t>Tab. B1-12web</t>
  </si>
  <si>
    <t>Tab. B1-13web</t>
  </si>
  <si>
    <t>Tab. B1-14web</t>
  </si>
  <si>
    <t>Tab. B1-15web</t>
  </si>
  <si>
    <t>Tab. B1-16web</t>
  </si>
  <si>
    <t>Tab. B1-17web</t>
  </si>
  <si>
    <t>7) Hinweis: Zu Zwecken der Geheimhaltung werden die Daten (Absolutwerte) der Schüler:innen teilweise gerundet ausgewiesen. Der Insgesamtwert kann deshalb von der Summe der Einzelwerte abweichen.</t>
  </si>
  <si>
    <r>
      <t>Hessen</t>
    </r>
    <r>
      <rPr>
        <vertAlign val="superscript"/>
        <sz val="9"/>
        <rFont val="Arial"/>
        <family val="2"/>
      </rPr>
      <t>7)</t>
    </r>
  </si>
  <si>
    <r>
      <t>Rheinland-Pfalz</t>
    </r>
    <r>
      <rPr>
        <vertAlign val="superscript"/>
        <sz val="9"/>
        <rFont val="Arial"/>
        <family val="2"/>
      </rPr>
      <t>8)</t>
    </r>
  </si>
  <si>
    <t>8) Grundschulen teilweise einschl. Schulkindergärten.</t>
  </si>
  <si>
    <t>* Hinweis: Zu Zwecken der Geheimhaltung werden die Daten (Absolutwerte) der Schüler:innen ab 2018/19 teilweise gerundet ausgewiesen. Der Insgesamtwert kann deshalb von der Summe der Einzelwerte abweichen.</t>
  </si>
  <si>
    <t>1) Grundschulen teilweise einschl. Vorklassen und Schulkindergärten. Grundschulen in Hessen einschl. Primarbereich der Integrierten Gesamtschulen.</t>
  </si>
  <si>
    <t>2) Gymnasien in Hessen einschl. Sekundarstufe II der Integrierten Gesamtschulen.</t>
  </si>
  <si>
    <t>3) Berufsschulen inklusive Berufsvorbereitungsjahr und Berufsgrundbildungsjahr.</t>
  </si>
  <si>
    <r>
      <t>Berufsschulen</t>
    </r>
    <r>
      <rPr>
        <vertAlign val="superscript"/>
        <sz val="9"/>
        <rFont val="Arial"/>
        <family val="2"/>
      </rPr>
      <t>3)</t>
    </r>
  </si>
  <si>
    <r>
      <t>Grundschulen</t>
    </r>
    <r>
      <rPr>
        <vertAlign val="superscript"/>
        <sz val="9"/>
        <rFont val="Arial"/>
        <family val="2"/>
      </rPr>
      <t>1)</t>
    </r>
  </si>
  <si>
    <r>
      <t>Gymnasien</t>
    </r>
    <r>
      <rPr>
        <vertAlign val="superscript"/>
        <sz val="9"/>
        <rFont val="Arial"/>
        <family val="2"/>
      </rPr>
      <t>2)</t>
    </r>
  </si>
  <si>
    <t>nachrichtlich</t>
  </si>
  <si>
    <t>Schulen des Gesundheits-
wesen</t>
  </si>
  <si>
    <r>
      <t>Schulen des Gesundheits-
wesen</t>
    </r>
    <r>
      <rPr>
        <vertAlign val="superscript"/>
        <sz val="9"/>
        <rFont val="Arial"/>
        <family val="2"/>
      </rPr>
      <t>3)</t>
    </r>
  </si>
  <si>
    <r>
      <t>Deutschland</t>
    </r>
    <r>
      <rPr>
        <vertAlign val="superscript"/>
        <sz val="9"/>
        <rFont val="Arial"/>
        <family val="2"/>
      </rPr>
      <t>8)</t>
    </r>
  </si>
  <si>
    <r>
      <t>Westdeutschland</t>
    </r>
    <r>
      <rPr>
        <vertAlign val="superscript"/>
        <sz val="9"/>
        <rFont val="Arial"/>
        <family val="2"/>
      </rPr>
      <t>8)</t>
    </r>
  </si>
  <si>
    <r>
      <t>Ostdeutschland</t>
    </r>
    <r>
      <rPr>
        <vertAlign val="superscript"/>
        <sz val="9"/>
        <rFont val="Arial"/>
        <family val="2"/>
      </rPr>
      <t>8)</t>
    </r>
  </si>
  <si>
    <r>
      <t>Bremen</t>
    </r>
    <r>
      <rPr>
        <vertAlign val="superscript"/>
        <sz val="9"/>
        <rFont val="Arial"/>
        <family val="2"/>
      </rPr>
      <t>9)</t>
    </r>
  </si>
  <si>
    <r>
      <t>Hessen</t>
    </r>
    <r>
      <rPr>
        <vertAlign val="superscript"/>
        <sz val="9"/>
        <rFont val="Arial"/>
        <family val="2"/>
      </rPr>
      <t>10) 11)</t>
    </r>
  </si>
  <si>
    <r>
      <t>Niedersachsen</t>
    </r>
    <r>
      <rPr>
        <vertAlign val="superscript"/>
        <sz val="9"/>
        <rFont val="Arial"/>
        <family val="2"/>
      </rPr>
      <t>11)</t>
    </r>
  </si>
  <si>
    <r>
      <t>Nordrhein-Westfalen</t>
    </r>
    <r>
      <rPr>
        <vertAlign val="superscript"/>
        <sz val="9"/>
        <rFont val="Arial"/>
        <family val="2"/>
      </rPr>
      <t>8) 11)</t>
    </r>
  </si>
  <si>
    <r>
      <t>Rheinland-Pfalz</t>
    </r>
    <r>
      <rPr>
        <vertAlign val="superscript"/>
        <sz val="9"/>
        <rFont val="Arial"/>
        <family val="2"/>
      </rPr>
      <t>12)</t>
    </r>
  </si>
  <si>
    <r>
      <t>Saarland</t>
    </r>
    <r>
      <rPr>
        <vertAlign val="superscript"/>
        <sz val="9"/>
        <rFont val="Arial"/>
        <family val="2"/>
      </rPr>
      <t>13)</t>
    </r>
  </si>
  <si>
    <r>
      <t>Sachsen-Anhalt</t>
    </r>
    <r>
      <rPr>
        <vertAlign val="superscript"/>
        <sz val="9"/>
        <rFont val="Arial"/>
        <family val="2"/>
      </rPr>
      <t>8) 11)</t>
    </r>
  </si>
  <si>
    <t>3) Nachweis unvollständig.</t>
  </si>
  <si>
    <t>4) Studierende an Hochschulen mit Standorten in mehreren Ländern werden am jeweiligen Hochschulstandort und nicht am Hauptsitz der Hochschule nachgewiesen. Ergebnisse für die jeweiligen Wintersemester.</t>
  </si>
  <si>
    <t>5) Studierende an Berufsakademien mit Standorten in mehreren Ländern werden am Hauptsitz der Berufsakademie nachgewiesen.</t>
  </si>
  <si>
    <t>6) Teilweise erfolgt eine Doppelzählung, wenn gleichzeitig verschiedene Einrichtungen besucht werden.</t>
  </si>
  <si>
    <t>7) Bevölkerungsstand gemäß Fortschreibung zum 31.12.</t>
  </si>
  <si>
    <t>8) Hinweis: Zu Zwecken der Geheimhaltung werden die Daten (Absolutwerte) der Schüler:innen teilweise gerundet ausgewiesen. Der Insgesamtwert kann deshalb von der Summe der Einzelwerte abweichen.</t>
  </si>
  <si>
    <t>9) Schulen des Gesundheitswesens: Einschl. Ersatzschulen, die in Bremen als Ergänzungsschulen definiert werden.</t>
  </si>
  <si>
    <t>10) Grundschulen einschl. Vorklassen und Primarbereich der Integrierten Gesamtschulen. Gymnasien einschl. Sekundarstufe II der Integrierten Gesamtschulen.</t>
  </si>
  <si>
    <t>11) Schulen des Gesundheitswesens: Seit dem Erhebungsjahr 2020 liefert die Statistik nach der Pflegeberufe-Ausbildungsfinanzierungsverordnung (PfleA) Daten zu den Auszubildenden in den Pflegeberufen. Seit der Einführung der PfleA-Statistik liefern einige Bundesländer aus Gründen der Datensparsamkeit jedoch keine Daten zu den Pflegeschulen und den Schüler/-innen an Pflegeschulen mehr für die Statistik der beruflichen Schulen. Um diese Datenlücke soweit möglich zu schließen, werden für diese Länder Daten der PfleA-Statistik integriert. Niedersachsen: Einschließlich Schüler/innen an Pflegeschulen in privater und frei gemeinnütziger Trägerschaft aus der Statistik nach der Pflegeberufe-Ausbildungsfinanzierungsverordnung (PfleA). Schüler/innen an öffentlichen Pflegeschulen werden bei den Berufsfachschulen nachgewiesen.</t>
  </si>
  <si>
    <t>12) Grundschulen teilweise einschl. Schulkindergärten.</t>
  </si>
  <si>
    <t>13) Daten von 2020 für Schulen des Gesundheitswesens.</t>
  </si>
  <si>
    <r>
      <t>Hochschulen</t>
    </r>
    <r>
      <rPr>
        <vertAlign val="superscript"/>
        <sz val="9"/>
        <rFont val="Arial"/>
        <family val="2"/>
      </rPr>
      <t>4)</t>
    </r>
    <r>
      <rPr>
        <sz val="9"/>
        <rFont val="Arial"/>
        <family val="2"/>
      </rPr>
      <t xml:space="preserve"> und Berufsakademien</t>
    </r>
    <r>
      <rPr>
        <vertAlign val="superscript"/>
        <sz val="9"/>
        <rFont val="Arial"/>
        <family val="2"/>
      </rPr>
      <t>5)</t>
    </r>
  </si>
  <si>
    <r>
      <t>Bildungsteil-nehmer:innen Insgesamt</t>
    </r>
    <r>
      <rPr>
        <vertAlign val="superscript"/>
        <sz val="9"/>
        <rFont val="Arial"/>
        <family val="2"/>
      </rPr>
      <t>6)</t>
    </r>
  </si>
  <si>
    <r>
      <t>Bevölkerung</t>
    </r>
    <r>
      <rPr>
        <vertAlign val="superscript"/>
        <sz val="9"/>
        <rFont val="Arial"/>
        <family val="2"/>
      </rPr>
      <t>7)</t>
    </r>
  </si>
  <si>
    <r>
      <t>Bremen</t>
    </r>
    <r>
      <rPr>
        <vertAlign val="superscript"/>
        <sz val="9"/>
        <rFont val="Arial"/>
        <family val="2"/>
      </rPr>
      <t>6)</t>
    </r>
  </si>
  <si>
    <t>4) Es wird die Anzahl der Hochschulstandorte in den jeweiligen Wintersemestern dargestellt.</t>
  </si>
  <si>
    <t>5) Da mehrere Bundesländer 2012/13 nur Gesamtsummen meldeten ist eine Ausweisung der Zahl der  Berufsakademien nicht möglich.</t>
  </si>
  <si>
    <t>6) Schulen des Gesundheitswesens: Einschl. Ersatzschulen, die in Bremen als Ergänzungsschulen definiert werden.</t>
  </si>
  <si>
    <t>7) Grundschulen einschl. Vorklassen.</t>
  </si>
  <si>
    <r>
      <t>Hochschulen</t>
    </r>
    <r>
      <rPr>
        <vertAlign val="superscript"/>
        <sz val="9"/>
        <rFont val="Arial"/>
        <family val="2"/>
      </rPr>
      <t>4)</t>
    </r>
    <r>
      <rPr>
        <sz val="9"/>
        <rFont val="Arial"/>
        <family val="2"/>
      </rPr>
      <t xml:space="preserve"> und Berufsakademien</t>
    </r>
  </si>
  <si>
    <r>
      <t>Baden-Württemberg</t>
    </r>
    <r>
      <rPr>
        <vertAlign val="superscript"/>
        <sz val="9"/>
        <rFont val="Arial"/>
        <family val="2"/>
      </rPr>
      <t>5)</t>
    </r>
  </si>
  <si>
    <t>4) Es wird die Anzahl der Hochschulstandorte in privater und kirchlicher Trägerschaft in den jeweiligen Wintersemestern dargestellt.</t>
  </si>
  <si>
    <t>5) Schulen des Gesundheitswesens: Keine Aufteilung nach Trägerschaft möglich. Öffentliche Bildungseinrichtungen einschl. Bildungseinrichtungen in privater Trägerschaft.</t>
  </si>
  <si>
    <t>4) Es wird die Anzahl der Hochschulstandorte in öffentlicher Trägerschaft für die jeweiligen WIntersemester dargestellt.</t>
  </si>
  <si>
    <t>5) Schulen des Gesundheitswesens: Keine Aufteilung nach Trägerschaft möglich. Einschl. Bildungseinrichtungen in privater Trägerschaft.</t>
  </si>
  <si>
    <r>
      <t>Insgesamt</t>
    </r>
    <r>
      <rPr>
        <vertAlign val="superscript"/>
        <sz val="9"/>
        <rFont val="Arial"/>
        <family val="2"/>
      </rPr>
      <t>6)</t>
    </r>
  </si>
  <si>
    <r>
      <t>Baden-Württemberg</t>
    </r>
    <r>
      <rPr>
        <vertAlign val="superscript"/>
        <sz val="9"/>
        <rFont val="Arial"/>
        <family val="2"/>
      </rPr>
      <t>8)</t>
    </r>
  </si>
  <si>
    <r>
      <t>Nordrhein-Westfalen</t>
    </r>
    <r>
      <rPr>
        <vertAlign val="superscript"/>
        <sz val="9"/>
        <rFont val="Arial"/>
        <family val="2"/>
      </rPr>
      <t>7) 11)</t>
    </r>
  </si>
  <si>
    <r>
      <t xml:space="preserve">Saarland </t>
    </r>
    <r>
      <rPr>
        <vertAlign val="superscript"/>
        <sz val="9"/>
        <rFont val="Arial"/>
        <family val="2"/>
      </rPr>
      <t>13)</t>
    </r>
  </si>
  <si>
    <r>
      <t>Sachsen-Anhalt</t>
    </r>
    <r>
      <rPr>
        <vertAlign val="superscript"/>
        <sz val="9"/>
        <rFont val="Arial"/>
        <family val="2"/>
      </rPr>
      <t>7) 11)</t>
    </r>
  </si>
  <si>
    <t>8) Schulen des Gesundheitswesens: Keine Aufteilung nach Trägerschaft möglich. Öffentliche Bildungseinrichtungen einschl. Bildungseinrichtungen in privater Trägerschaft.</t>
  </si>
  <si>
    <t>8) Schulen des Gesundheitswesens: Keine Aufteilung nach Trägerschaft möglich. Einschl. Bildungseinrichtungen in privater Trägerschaft.</t>
  </si>
  <si>
    <r>
      <t>Hochschulen</t>
    </r>
    <r>
      <rPr>
        <vertAlign val="superscript"/>
        <sz val="9"/>
        <rFont val="Arial"/>
        <family val="2"/>
      </rPr>
      <t>5)</t>
    </r>
    <r>
      <rPr>
        <sz val="9"/>
        <rFont val="Arial"/>
        <family val="2"/>
      </rPr>
      <t xml:space="preserve"> und Berufsakademien</t>
    </r>
    <r>
      <rPr>
        <vertAlign val="superscript"/>
        <sz val="9"/>
        <rFont val="Arial"/>
        <family val="2"/>
      </rPr>
      <t>6)</t>
    </r>
  </si>
  <si>
    <r>
      <t>Grund-schulen</t>
    </r>
    <r>
      <rPr>
        <vertAlign val="superscript"/>
        <sz val="9"/>
        <rFont val="Arial"/>
        <family val="2"/>
      </rPr>
      <t>2)</t>
    </r>
  </si>
  <si>
    <r>
      <t>Berufs-schulen</t>
    </r>
    <r>
      <rPr>
        <vertAlign val="superscript"/>
        <sz val="9"/>
        <rFont val="Arial"/>
        <family val="2"/>
      </rPr>
      <t>3)</t>
    </r>
  </si>
  <si>
    <r>
      <t>Schulen des Gesundheits-
wesen</t>
    </r>
    <r>
      <rPr>
        <vertAlign val="superscript"/>
        <sz val="9"/>
        <rFont val="Arial"/>
        <family val="2"/>
      </rPr>
      <t>4)</t>
    </r>
  </si>
  <si>
    <t>2) Ab 2018: Für Hessen Grundschulen einschl. Vorklassen. Für Rheinland-Pfalz Grundschulen teilweise einschl. Schulkindergärten.</t>
  </si>
  <si>
    <t>6) Studierende und Standorte werden im Land des Hauptsitzes der Berufsakademie nachgewiesen.</t>
  </si>
  <si>
    <r>
      <t>Hochschulen</t>
    </r>
    <r>
      <rPr>
        <vertAlign val="superscript"/>
        <sz val="9"/>
        <rFont val="Arial"/>
        <family val="2"/>
      </rPr>
      <t>6)</t>
    </r>
    <r>
      <rPr>
        <sz val="9"/>
        <rFont val="Arial"/>
        <family val="2"/>
      </rPr>
      <t xml:space="preserve"> und Berufsakademien</t>
    </r>
    <r>
      <rPr>
        <vertAlign val="superscript"/>
        <sz val="9"/>
        <rFont val="Arial"/>
        <family val="2"/>
      </rPr>
      <t>7)</t>
    </r>
  </si>
  <si>
    <r>
      <t>Gymnasien</t>
    </r>
    <r>
      <rPr>
        <vertAlign val="superscript"/>
        <sz val="9"/>
        <rFont val="Arial"/>
        <family val="2"/>
      </rPr>
      <t>3)</t>
    </r>
  </si>
  <si>
    <r>
      <t>Berufs-schulen</t>
    </r>
    <r>
      <rPr>
        <vertAlign val="superscript"/>
        <sz val="9"/>
        <rFont val="Arial"/>
        <family val="2"/>
      </rPr>
      <t>4)</t>
    </r>
  </si>
  <si>
    <r>
      <t>Schulen des Gesundheits-
wesen</t>
    </r>
    <r>
      <rPr>
        <vertAlign val="superscript"/>
        <sz val="9"/>
        <rFont val="Arial"/>
        <family val="2"/>
      </rPr>
      <t>5)</t>
    </r>
  </si>
  <si>
    <t>2) Ab 2018: Für Hessen Grundschulen einschl. Vorklassen. Für Rheinland-Pfalz Grundschulen teilweise einschl. Schulkindergärten. Ab 2019: Für Hessen Grundschulen einschl. Primarbereich der Integrierten Gesamtschulen.</t>
  </si>
  <si>
    <t>3) Ab 2019: Für Hessen Gymnasien einschl. Sekundarstufe II der Integrierten Gesamtschulen.</t>
  </si>
  <si>
    <t>4) Berufsschulen inklusive Berufsvorbereitungsjahr und Berufsgrundbildungsjahr.</t>
  </si>
  <si>
    <t>6) Studierende an Hochschulen mit Standorten in mehreren Ländern werden am jeweiligen Hochschulstandort und nicht am Hauptsitz der Hochschule nachgewiesen. 
Ergebnisse für die jeweiligen Wintersemester.</t>
  </si>
  <si>
    <t>7) Studierende und Standorte werden im Land des Hauptsitzes der Berufsakademie nachgewiesen.</t>
  </si>
  <si>
    <t>Quelle: Statistische Ämter des Bundes und der Länder, Kinder- und Jugendhilfestatistik, Schulstatistik, Hochschulstatistik, Berufsakademiestatistik, Bevölkerungsfortschreibung</t>
  </si>
  <si>
    <t>Klicken Sie auf den unten stehenden Link oder auf den Reiter am unteren Bildschirmrand, um eine gewünschte Tabelle aufzurufen!</t>
  </si>
  <si>
    <t>Tabellen/Abbildungen zur Buchpublikation</t>
  </si>
  <si>
    <t>enthalten als</t>
  </si>
  <si>
    <t>Abb. B1-3web</t>
  </si>
  <si>
    <t>­</t>
  </si>
  <si>
    <t>+/–</t>
  </si>
  <si>
    <t>= Ausprägung trifft zu (+) oder trifft nicht zu (–)</t>
  </si>
  <si>
    <t>2024/25</t>
  </si>
  <si>
    <t>2014/15</t>
  </si>
  <si>
    <t>Veränderungen 2014/15 zu 2024/25</t>
  </si>
  <si>
    <t>Im Bildungsbericht 2024</t>
  </si>
  <si>
    <r>
      <t xml:space="preserve">1) Für die Kindertageseinrichtungen werden die Daten zu den Stichtagen 01.03.2025 und 01.03.2015 ausgewiesen. Im Gegensatz zu </t>
    </r>
    <r>
      <rPr>
        <b/>
        <sz val="8.5"/>
        <rFont val="Arial"/>
        <family val="2"/>
      </rPr>
      <t>B4</t>
    </r>
    <r>
      <rPr>
        <sz val="8.5"/>
        <rFont val="Arial"/>
        <family val="2"/>
      </rPr>
      <t xml:space="preserve"> und </t>
    </r>
    <r>
      <rPr>
        <b/>
        <sz val="8.5"/>
        <rFont val="Arial"/>
        <family val="2"/>
      </rPr>
      <t>C2</t>
    </r>
    <r>
      <rPr>
        <sz val="8.5"/>
        <rFont val="Arial"/>
        <family val="2"/>
      </rPr>
      <t xml:space="preserve"> sind hier Horte enthalten.</t>
    </r>
  </si>
  <si>
    <t>Siedlungstyp</t>
  </si>
  <si>
    <t>10 bis unter 30 min.</t>
  </si>
  <si>
    <t>30 min. oder mehr</t>
  </si>
  <si>
    <t>Distanz bis zur Bildungseinrichtung</t>
  </si>
  <si>
    <t>Dicht besiedelte Gebiete (Städte)</t>
  </si>
  <si>
    <t>Mittel besiedelte Gebiete (städtische Verdichtungsräume)</t>
  </si>
  <si>
    <t>Dünn besiedelte Gebiete (ländliche Räume)</t>
  </si>
  <si>
    <t>Zu Fuß</t>
  </si>
  <si>
    <t>Rad</t>
  </si>
  <si>
    <t>ÖPNV (inklusive Schulbus)</t>
  </si>
  <si>
    <t>PKW</t>
  </si>
  <si>
    <t>Sonstiges</t>
  </si>
  <si>
    <t>Unter 5 km</t>
  </si>
  <si>
    <t>5 bis unter 10 km</t>
  </si>
  <si>
    <t>10 km oder mehr</t>
  </si>
  <si>
    <t>Unter 10 min.</t>
  </si>
  <si>
    <t>Verkehrsmittel</t>
  </si>
  <si>
    <t>Dauer bis zur Bildungseinrichtung</t>
  </si>
  <si>
    <t>Grundschule</t>
  </si>
  <si>
    <t>Sekundarbereich I/II</t>
  </si>
  <si>
    <t xml:space="preserve">Quelle: Statistische Ämter des Bundes und der Länder, Mikrozensus 2024, KiBS 2024 </t>
  </si>
  <si>
    <t>Kindertageseinrichtung</t>
  </si>
  <si>
    <t>Anteil an der Bevölkerung</t>
  </si>
  <si>
    <t>Bildungs-einrichtungen insgesamt</t>
  </si>
  <si>
    <t>8)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</si>
  <si>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13) Daten von 202</t>
    </r>
    <r>
      <rPr>
        <sz val="8.5"/>
        <color rgb="FFFF0000"/>
        <rFont val="Arial"/>
        <family val="2"/>
      </rPr>
      <t>3</t>
    </r>
    <r>
      <rPr>
        <sz val="8.5"/>
        <color rgb="FF000000"/>
        <rFont val="Arial"/>
        <family val="2"/>
      </rPr>
      <t xml:space="preserve"> für Schulen des Gesundheitswesens.</t>
    </r>
  </si>
  <si>
    <t>9) Daten von 2023 für Schulen des Gesundheitswesens.</t>
  </si>
  <si>
    <r>
      <t>Saarland</t>
    </r>
    <r>
      <rPr>
        <vertAlign val="superscript"/>
        <sz val="9"/>
        <color rgb="FFFF0000"/>
        <rFont val="Arial"/>
        <family val="2"/>
      </rPr>
      <t>9)</t>
    </r>
  </si>
  <si>
    <r>
      <t xml:space="preserve">Saarland </t>
    </r>
    <r>
      <rPr>
        <vertAlign val="superscript"/>
        <sz val="9"/>
        <color rgb="FFFF0000"/>
        <rFont val="Arial"/>
        <family val="2"/>
      </rPr>
      <t>9)</t>
    </r>
  </si>
  <si>
    <t>K1: Kreisfreie Städte und einzelne Landkreise, dicht besiedelt, strukturstark, hoher Anteil großer Unternehmen, positiver Wanderungssaldo junger Bevölkerung, hoher Anteil an Grundsicherung im Alter</t>
  </si>
  <si>
    <t>K2: Überwiegend ländliche Kreise, eher strukturschwach, dünn besiedelt, hoher Anteil älterer Bevölkerung, negativer Wanderungssaldo junger Menschen, geringer Anteil großer Unternehmen</t>
  </si>
  <si>
    <t>K3: Überwiegend west- und süddeutsche Landkreise, strukturstärker als K2, eher dünn besiedelt, hoher Anteil industrieller Beschäftigung, wachsender tertiärer Sektor, geringer Pendlersaldo</t>
  </si>
  <si>
    <t>K4: Großstädte und großstadtnahe Kreise, sehr dicht besiedelt, sehr strukturstark, höchste Wirtschaftsleistung und Einkommen, hoher Anteil großer Unternehmen, starke Wachstumsdynamik</t>
  </si>
  <si>
    <t>K5: Überwiegend ostdeutsche kreisfreie Städte, eher strukturschwach, hoher Anteil älterer Bevölkerung, geringe Wirtschaftsleistung, hohe Arbeitslosigkeit junger Menschen, steigende Attraktivität durch Zuwanderung</t>
  </si>
  <si>
    <t>K6: Überwiegend west- und süddeutsche Landkreise, sehr strukturstark, dünn besiedelt, hoher Anteil industrieller Wertschöpfung, hohe Einkommen, besonders familienattraktiv (hoher Anteil junger Bevölkerung)</t>
  </si>
  <si>
    <t>Kreistyp 1</t>
  </si>
  <si>
    <t>Kreistyp 2</t>
  </si>
  <si>
    <t>Kreistyp 3</t>
  </si>
  <si>
    <t>Kreistyp 4</t>
  </si>
  <si>
    <t>Kreistyp 5</t>
  </si>
  <si>
    <t>Kreistyp 6</t>
  </si>
  <si>
    <t>Beschreibung</t>
  </si>
  <si>
    <t>2) Hochschulen (ohne Berufsakademien) mit mehreren Standorten werden mehrfach gezählt.</t>
  </si>
  <si>
    <t>Beschreibung der Kreistypen 2024/25</t>
  </si>
  <si>
    <t>Tab. B1-18web</t>
  </si>
  <si>
    <t>Quelle: Velimsky et al. (2026). Kreistypisierung für ein kommunales Bildungsmanagement – Aktualisierte Ergebnisse 2026. Stuttgart, Wiesbaden.  https://www.transferinitiative.de/media/content/DLR_Kreistypisierung_Aktualisierung2026.pdf</t>
  </si>
  <si>
    <r>
      <t xml:space="preserve">** Bei der Typisierung der Kreise werden Kreise und kreisfreie Städte zusammengeführt, deren Rahmenbedingungen ähnlich sind. Weitere Informationen finden sich in </t>
    </r>
    <r>
      <rPr>
        <b/>
        <sz val="8.5"/>
        <color rgb="FF000000"/>
        <rFont val="Arial"/>
        <family val="2"/>
      </rPr>
      <t>Tab. B1-14web</t>
    </r>
    <r>
      <rPr>
        <sz val="8.5"/>
        <color rgb="FF000000"/>
        <rFont val="Arial"/>
        <family val="2"/>
      </rPr>
      <t xml:space="preserve"> sowie Velismky et al. (2026), Konrath &amp; Bach (2024), Giar &amp; Saks (2022) und Gawronski, Kreisz &amp; Middendorf (2017). </t>
    </r>
  </si>
  <si>
    <r>
      <t>* In einer Kreistypisierung wurden Kreise und kreisfreie Städte zusammengeführt, deren Rahmenbedingungen für Bildung in Bezug auf Demografie, soziale Lage, Wirtschaftsstruktur sowie Siedlungsstruktur und räumliche Lage ähnlich sind (Velismky et al., 2026). Ausgewählt wurden Rahmenbedingungen, für die sich nach theoriebegründeten Erwartungen gezeigt hat, dass sie mit Bildungsvariablen zusammenhängen. Als Bildungsvariablen wurden die Betreuungsquote für unter 3-Jährige, der Anteil der Schulabgänger:innen ohne Ersten Schulabschluss, der Anteil der Absolvent:innen mit allgemeiner Hochschulreife an allgemeinbildenden und beruflichen Schulen, die Vertragsauflösungsquote, der Anteil der Beschäftigten mit akademischem Abschluss sowie Unterrichtsstunden an VHS je Einwohner:in herangezogen. Ziel ist es, an dieser Stelle mit der Kreistypisierung eine verdichtete Beschreibung der Kreise in Bezug auf Bildungsvariablen wie die Bildungsbeteiligung (</t>
    </r>
    <r>
      <rPr>
        <b/>
        <sz val="8.5"/>
        <color rgb="FF000000"/>
        <rFont val="Arial"/>
        <family val="2"/>
      </rPr>
      <t>B4</t>
    </r>
    <r>
      <rPr>
        <sz val="8.5"/>
        <color rgb="FF000000"/>
        <rFont val="Arial"/>
        <family val="2"/>
      </rPr>
      <t>) und den Bildungsstand (</t>
    </r>
    <r>
      <rPr>
        <b/>
        <sz val="8.5"/>
        <color rgb="FF000000"/>
        <rFont val="Arial"/>
        <family val="2"/>
      </rPr>
      <t>B5</t>
    </r>
    <r>
      <rPr>
        <sz val="8.5"/>
        <color rgb="FF000000"/>
        <rFont val="Arial"/>
        <family val="2"/>
      </rPr>
      <t>) zu ermöglichen, sodass möglichst große Differenzen zwischen den Kreistypen und möglichst geringe Unterschiede innerhalb der Kreistypen auftreten. Die Anzahl der Kreistypen wurde entsprechend dem Elbow-Kriterium festgelegt Als strukturstärker werden Kreistypen beschrieben, deren Rahmenbedingungen von größeren finanziellen Handlungsmöglichkeiten der Kommunen und der Bevölkerung geprägt sind (z. B. eine höhere Gewerbesteuer, ein höheres BIP, höhere Einkommen je Einwohner:in oder niedrigere Arbeitslosenquoten) oder in denen die Übergänge von beruflicher Ausbildung oder Hochschulbildung bei niedrigerer Arbeitslosigkeit und Stagnation bis Zuwachs des Dienstleistungssektors stattfinden. Als strukturschwächer werden Kreistypen bezeichnet, die umgekehrt engere finanzielle Handlungsmöglichkeiten aufweisen (z. B. eine niedrigere Gewerbesteuer, niedrigeres BIP, niedrigeres Einkommen je Einwohner:in oder höhere Arbeitslosenquoten) oder in denen die Übergänge von Absolvent:innen von beruflicher oder Hochschulbildung ins Berufsleben vor dem Hintergrund eines stärkeren Rückgangs des industriellen Sektors oder des Dienstleistungssektors und höherer Arbeitslosigkeit erfolgen (Velismky et al., 2026; Konrath &amp; Bach, 2024; Saks &amp; Giar, 2022; Gawronski et al., 2017). Innerhalb der Kreise und kreisfreien Städte können zwar noch Unterschiede zwischen Gemeinden bestehen, allerdings ist mit der regionalen Ebene der Kreise auch eine politische Handlungsebene angesprochen.</t>
    </r>
  </si>
  <si>
    <t>4) Nachweis unvollständig. Hessen: Bis 2012 kein Nachweis vorhanden. Schleswig-Holstein: 2020 und 2021 Daten von 2019. Saarland: Saarland: Für 2021 und 2022 Daten aus dem Jahr 2020 und 2024 Daten des Vorjahres. Bremen: Ab 2019 einschl. Ersatzschulen, die in Bremen als Ergänzungsschulen definiert werden.</t>
  </si>
  <si>
    <t>5) Studierende an Hochschulen mit Standorten in mehreren Ländern werden am jeweiligen Hochschulstandort und nicht am Hauptsitz der Hochschule nachgewiesen. 
Ergebnisse für die jeweiligen Wintersemester. Für 2011 ohne Berufsakademiestandorte.</t>
  </si>
  <si>
    <t>7)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</si>
  <si>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Allgemeinbildende Schulen</t>
    </r>
    <r>
      <rPr>
        <vertAlign val="superscript"/>
        <sz val="9"/>
        <color rgb="FF000000"/>
        <rFont val="Arial"/>
        <family val="2"/>
      </rPr>
      <t>7)</t>
    </r>
  </si>
  <si>
    <t>5) Nachweis unvollständig. Hessen: Bis 2012 kein Nachweis vorhanden. Schleswig-Holstein: 2020 und 2021 Daten von 2019. Saarland: Saarland: Für 2021 und 2022 Daten aus dem Jahr 2020 und 2024 Daten des Vorjahres. Bremen: Ab 2019 einschl. Ersatzschulen, die in Bremen als Ergänzungsschulen definiert werden. Hessen, Niedersachsen, Nordrhein-Westfalen, Sachsen-Anhalt: Seit dem Erhebungsjahr 2020 liefert die Statistik nach der Pflegeberufe-Ausbildungsfinanzierungsverordnung (PfleA) Daten zu den Auszubildenden in den Pflegeberufen. Seit der Einführung der PfleA-Statistik liefern einige Bundesländer aus Gründen der Datensparsamkeit jedoch keine Daten zu den Pflegeschulen und den Schüler:innen an Pflegeschulen mehr für die Statistik der beruflichen Schulen. Um diese Datenlücke soweit möglich zu schließen, werden für diese Länder ab 2022 Daten der PfleA-Statistik integriert. Niedersachsen: Einschließlich Schüler:innen an Pflegeschulen in privater und frei gemeinnütziger Trägerschaft aus der Statistik nach der Pflegeberufe-Ausbildungsfinanzierungsverordnung (PfleA). Schüler:innen an öffentlichen Pflegeschulen werden bei den Berufsfachschulen nachgewiesen.</t>
  </si>
  <si>
    <t>9) Hinweis: Zu Zwecken der Geheimhaltung werden die Daten (Absolutwerte) der Schüler:innen teilweise gerundet ausgewiesen. Der Insgesamtwert kann deshalb von der Summe der Einzelwerte abweichen.</t>
  </si>
  <si>
    <t>Tab. B1-1web: Bildungseinrichtungen nach Bildungsbereichen 2011/12 bis 2024/25 (Anzahl)</t>
  </si>
  <si>
    <t>Bildungseinrichtungen nach Bildungsbereichen 2011/12 bis 2024/25 (Anzahl)</t>
  </si>
  <si>
    <t>Tab. B1-2web: Bildungsteilnehmer:innen in Bildungseinrichtung nach Bildungsbereichen 2011/12 bis 2024/25 (Anzahl)</t>
  </si>
  <si>
    <t>Bildungsteilnehmer:innen in Bildungseinrichtungen nach Bildungsbereichen 2011/12 und 2024/25 (Anzahl)</t>
  </si>
  <si>
    <r>
      <t>Schulen mit mehreren Bildungs-gängen</t>
    </r>
    <r>
      <rPr>
        <vertAlign val="superscript"/>
        <sz val="9"/>
        <rFont val="Arial"/>
        <family val="2"/>
      </rPr>
      <t>8)</t>
    </r>
  </si>
  <si>
    <r>
      <t>Schulen mit mehreren Bildungs-gängen</t>
    </r>
    <r>
      <rPr>
        <vertAlign val="superscript"/>
        <sz val="9"/>
        <color rgb="FF000000"/>
        <rFont val="Arial"/>
        <family val="2"/>
      </rPr>
      <t>10)</t>
    </r>
  </si>
  <si>
    <r>
      <t>Schulen mit mehreren Bildungs-gängen</t>
    </r>
    <r>
      <rPr>
        <vertAlign val="superscript"/>
        <sz val="9"/>
        <color rgb="FF000000"/>
        <rFont val="Arial"/>
        <family val="2"/>
      </rPr>
      <t>14)</t>
    </r>
  </si>
  <si>
    <t>Tab. B1-3web: Bildungsteilnehmer:innen in Bildungseinrichtungen nach Bildungsbereichen und Ländern 2014/15 und 2024/25 (Anzahl)</t>
  </si>
  <si>
    <t>Bildungsteilnehmer:innen in Bildungseinrichtungen nach Bildungsbereichen und Ländern 2014/15 und 2024/25 (Anzahl)</t>
  </si>
  <si>
    <t>Bildungseinrichtungen nach Bildungsbereichen und Ländern 2014/15 und 2024/25 (Anzahl)</t>
  </si>
  <si>
    <t>Teilnehmer:innen je Bildungseinrichtung insgesamt nach Bildungsbereichen und Ländern 2014/15 und 2024/25 (Anzahl)</t>
  </si>
  <si>
    <t>Bildungseinrichtungen in freier Trägerschaft nach Bildungsbereichen und Ländern 2014/15 und 2024/25 (Anzahl)</t>
  </si>
  <si>
    <t>Öffentliche Bildungseinrichtungen nach Bildungsbereichen und Ländern 2014/15 und 2024/25 (Anzahl)</t>
  </si>
  <si>
    <t>Bildungsteilnehmer:innen in Bildungseinrichtungen in freier Trägerschaft nach Bildungsbereichen und Ländern 2014/15 und 2024/25 (Anzahl)</t>
  </si>
  <si>
    <t>Bildungsteilnehmer:innen in öffentlichen Bildungseinrichtungen nach Bildungsbereichen und Ländern 2014/15 und 2024/25 (Anzahl)</t>
  </si>
  <si>
    <t>Teilnehmer:innen je Bildungseinrichtung in freier Trägerschaft nach Bildungsbereichen und Ländern 2014/15 und 2024/25 (Anzahl)</t>
  </si>
  <si>
    <t>Teilnehmer:innen je öffentlicher Bildungseinrichtung nach Bildungsbereichen und Ländern 2014/15 und 2024/25 (Anzahl)</t>
  </si>
  <si>
    <t>Allgemeinbildende und berufliche Schulen, Teilnehmer:innen sowie Teilnehmer:innen je Einrichtung nach ausgewählten Schularten und Trägerschaft 2014/15 und 2024/25 (Anzahl)</t>
  </si>
  <si>
    <t>Bildungseinrichtungen nach Bildungsbereichen und Kreistypen 2014/15 und 2024/25 (Anzahl)</t>
  </si>
  <si>
    <t>Bildungsteilnehmer:innen nach Bildungsbereichen und Kreistypen 2012/13 und 2022/25 (Anzahl)</t>
  </si>
  <si>
    <t>Teilnehmer:innen je Bildungseinrichtung nach Bildungsbereichen und Kreistypen 2014/15 und 2024/25 (Anzahl)</t>
  </si>
  <si>
    <t>Bildungseinrichtungen je 1.000.000 Einwohner:innen nach Bildungsbereichen und Kreistypen 2014/15 und 2024/25 (Anzahl)</t>
  </si>
  <si>
    <t>Tab. B1-4web: Bildungseinrichtungen nach Bildungsbereichen und Ländern 2014/15 und 2024/25 (Anzahl)</t>
  </si>
  <si>
    <t>Tab. B1-5web: Teilnehmer:innen je Bildungseinrichtung insgesamt nach Bildungsbereichen und Ländern 2014/15 und 2024/25 (Anzahl)</t>
  </si>
  <si>
    <t>11)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</si>
  <si>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t>3) Nachweis unvollständig. Hessen, Niedersachsen, Nordrhein-Westfalen, Sachsen-Anhalt: Seit dem Erhebungsjahr 2020 liefert die Statistik nach der Pflegeberufe-Ausbildungsfinanzierungsverordnung (PfleA) Daten zu den Auszubildenden in den Pflegeberufen. Seit der Einführung der PfleA-Statistik liefern einige Bundesländer aus Gründen der Datensparsamkeit jedoch keine Daten zu den Pflegeschulen und den Schüler/-innen an Pflegeschulen mehr für die Statistik der beruflichen Schulen. Um diese Datenlücke soweit möglich zu schließen, werden für diese Länder ab 2022 Daten der PfleA-Statistik integriert. Niedersachsen: Einschließlich Schüler/innen an Pflegeschulen in privater und frei gemeinnütziger Trägerschaft aus der Statistik nach der Pflegeberufe-Ausbildungsfinanzierungsverordnung (PfleA). Schüler/innen an öffentlichen Pflegeschulen werden bei den Berufsfachschulen nachgewiesen.</t>
  </si>
  <si>
    <t>10)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</si>
  <si>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Schulen mit mehreren Bildungs-gängen</t>
    </r>
    <r>
      <rPr>
        <vertAlign val="superscript"/>
        <sz val="9"/>
        <color rgb="FF000000"/>
        <rFont val="Arial"/>
        <family val="2"/>
      </rPr>
      <t>11)</t>
    </r>
  </si>
  <si>
    <r>
      <t>Allgemeinbildende Schulen</t>
    </r>
    <r>
      <rPr>
        <vertAlign val="superscript"/>
        <sz val="9"/>
        <color rgb="FF000000"/>
        <rFont val="Arial"/>
        <family val="2"/>
      </rPr>
      <t>10)</t>
    </r>
  </si>
  <si>
    <r>
      <t>Allgemeinbildende Schulen</t>
    </r>
    <r>
      <rPr>
        <vertAlign val="superscript"/>
        <sz val="9"/>
        <color rgb="FF000000"/>
        <rFont val="Arial"/>
        <family val="2"/>
      </rPr>
      <t>11)</t>
    </r>
  </si>
  <si>
    <r>
      <t>Allgemeinbildende Schulen</t>
    </r>
    <r>
      <rPr>
        <vertAlign val="superscript"/>
        <sz val="9"/>
        <color rgb="FF000000"/>
        <rFont val="Arial"/>
        <family val="2"/>
      </rPr>
      <t>5)</t>
    </r>
  </si>
  <si>
    <t>5)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</si>
  <si>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Schulen mit mehreren Bildungs-gängen</t>
    </r>
    <r>
      <rPr>
        <vertAlign val="superscript"/>
        <sz val="9"/>
        <color rgb="FF000000"/>
        <rFont val="Arial"/>
        <family val="2"/>
      </rPr>
      <t>6)</t>
    </r>
  </si>
  <si>
    <t>Tab. B1-6web: Bildungseinrichtungen in freier Trägerschaft nach Bildungsbereichen und Ländern 2014/15 und 2024/25 (Anzahl)</t>
  </si>
  <si>
    <t>11) Schularten mit zwei Bildungsgängen und Schularten mit drei Bildungsgängen.</t>
  </si>
  <si>
    <t>6) Schularten mit zwei Bildungsgängen und Schularten mit drei Bildungsgängen.</t>
  </si>
  <si>
    <t>14) Schularten mit zwei Bildungsgängen und Schularten mit drei Bildungsgängen.</t>
  </si>
  <si>
    <t>10) Schularten mit zwei Bildungsgängen und Schularten mit drei Bildungsgängen.</t>
  </si>
  <si>
    <t>8) Schularten mit zwei Bildungsgängen und Schularten mit drei Bildungsgängen.</t>
  </si>
  <si>
    <t>Tab. B1-7web: Öffentliche Bildungseinrichtungen nach Bildungsbereichen und Ländern 2014/15 und 2024/25 (Anzahl)</t>
  </si>
  <si>
    <t>Tab. B1-8web: Bildungsteilnehmer:innen in Bildungseinrichtungen in freier Trägerschaft nach Bildungsbereichen und Ländern 2014/15 und 2024/25 (Anzahl)</t>
  </si>
  <si>
    <t>14)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</si>
  <si>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t>15) Schularten mit zwei Bildungsgängen und Schularten mit drei Bildungsgängen.</t>
  </si>
  <si>
    <t>13) Daten von 2023 für Schulen des Gesundheitswesens.</t>
  </si>
  <si>
    <r>
      <t>Allgemeinbildende Schulen</t>
    </r>
    <r>
      <rPr>
        <vertAlign val="superscript"/>
        <sz val="9"/>
        <color rgb="FF000000"/>
        <rFont val="Arial"/>
        <family val="2"/>
      </rPr>
      <t>14)</t>
    </r>
  </si>
  <si>
    <r>
      <t>Schulen mit mehreren Bildungs-gängen</t>
    </r>
    <r>
      <rPr>
        <vertAlign val="superscript"/>
        <sz val="9"/>
        <color rgb="FF000000"/>
        <rFont val="Arial"/>
        <family val="2"/>
      </rPr>
      <t>15)</t>
    </r>
  </si>
  <si>
    <t>Tab. B1-9web: Bildungsteilnehmer:innen in öffentlichen Bildungseinrichtungen nach Bildungsbereichen und Ländern 2014/15 und 2024/25 (Anzahl)</t>
  </si>
  <si>
    <t>5) Schularten mit zwei Bildungsgängen und Schularten mit drei Bildungsgängen.</t>
  </si>
  <si>
    <t>Tab. B1-10web: Teilnehmer:innen je Bildungseinrichtung in freier Trägerschaft nach Bildungsbereichen und Ländern 2014/15 und 2024/25 (Anzahl)</t>
  </si>
  <si>
    <t>Tab. B1-11web: Teilnehmer:innen je öffentlicher Bildungseinrichtung nach Bildungsbereichen und Ländern 2014/15 und 2024/25 (Anzahl)</t>
  </si>
  <si>
    <t>Tab. B1-12web: Allgemeinbildende und berufliche Schulen, Teilnehmer:innen sowie Teilnehmer:innen je Einrichtung nach ausgewählten Schularten und Trägerschaft 2014/15 und 2024/25 (Anzahl)*</t>
  </si>
  <si>
    <r>
      <t>Allgemeinbildende Schulen</t>
    </r>
    <r>
      <rPr>
        <vertAlign val="superscript"/>
        <sz val="9"/>
        <color rgb="FFFF0000"/>
        <rFont val="Arial"/>
        <family val="2"/>
      </rPr>
      <t>4)</t>
    </r>
  </si>
  <si>
    <t>4)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</si>
  <si>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Schulen mit mehreren Bildungsgängen</t>
    </r>
    <r>
      <rPr>
        <vertAlign val="superscript"/>
        <sz val="9"/>
        <color rgb="FF000000"/>
        <rFont val="Arial"/>
        <family val="2"/>
      </rPr>
      <t>5)</t>
    </r>
  </si>
  <si>
    <t>3) Ab 2024/25: Ausweisung der Schularten nach der "Vereinbarung über die Schularten und Bildungsgänge im Sekundarbereich I". In diesem Zuge ergeben teilweise Neuzuordnungen von Schularten. Nordrhein-Westfalen: Nachweis der Sekundarschulen unter Schularten mit drei Bildungsgängen (bis 2023/24 Nachweis unter den Schularten mit mehreren Bildungsgängen) und Bayern: Nachweis der Mittelschulen unter Schularten mit zwei Bildungsgängen (bis 2023/24 Nachweis unter den Hauptschulen).</t>
  </si>
  <si>
    <r>
      <t>Allgemeinbildende Schulen</t>
    </r>
    <r>
      <rPr>
        <vertAlign val="superscript"/>
        <sz val="9"/>
        <color rgb="FF000000"/>
        <rFont val="Arial"/>
        <family val="2"/>
      </rPr>
      <t>3)</t>
    </r>
  </si>
  <si>
    <r>
      <t>Schulen mit mehreren Bildungs-gängen</t>
    </r>
    <r>
      <rPr>
        <vertAlign val="superscript"/>
        <sz val="9"/>
        <color rgb="FF000000"/>
        <rFont val="Arial"/>
        <family val="2"/>
      </rPr>
      <t>4)</t>
    </r>
  </si>
  <si>
    <t>4) Schularten mit zwei Bildungsgängen und Schularten mit drei Bildungsgängen.</t>
  </si>
  <si>
    <t>Kreistyp 4 besteht aus 10 West- und süddeutschen Großstädten sowie Hamburg und dem großstadtnahen Landkreis Böblingen. Die Kreise in Kreistyp 4 sind sehr dicht besiedelt und wirtschaftsstark. Gemein ist ihnen mit großem Abstand höchste das BIP und die höchsten Gewerbesteuereinnahme (beides je Einwohnern), was auch am größten Anteil großer Unternehmen liegt. Ebenso ist das Verfügbaren Einkommen je Einwohnern sehr hoch. Es handelt sich hier um urbane und stark wachsende Kreise. Der tertiäre Sektor wächst stark, ebenso wie das BIP (größter Zuwachs aller Kreistypen). Gleichzeitig hat Kreistyp 4 den geringsten Anteil älterer Bevölkerung (ab 65 Jahre).</t>
  </si>
  <si>
    <t xml:space="preserve">Zu Kreistyp 5 gehören 14 ostdeutsche kreisfreie Städte, sowie der Kreis Goslar in Niedersachsen. Im Vergleich zu den städtisch geprägten Kreistypen 1 und 4 ist in Kreistyp 5 der Anteil Älterer am höchsten und der Anteil Jüngerer (unter 18 Jahre) am geringsten. Im Vergleich zu Kreistyp 1 und 4 sind BIP, Gewerbesteuereinnahme und verfügbares Einkommen je Einwohner:in deutlich geringer. Zudem ist der Anteil an mittelständischen und großen Betrieben am geringsten. Gleichzeitig verzeichnet Kreistyp 5 die höchste Arbeitslosenquote junger Menschen (18-25 Jahre). Dafür hat Kreistyp 5 insgesamt den höchsten positiven Wanderungssaldo, was auf eine steigende Attraktivität dieser Gebiete zum Wohnen hindeutet </t>
  </si>
  <si>
    <t>Kreistyp 6 besteht aus 43 westdeutschen und vor allem süddeutschen Landkreisen. Dieser Kreistyp ist sehr dünn besiedelt und zeichnet sich durch eine hohe Strukturstärke aus. Im Vergleich zu Kreistyp 3 verzeichnet Kreistyp 6 ein deutlich höheres BIP und höhere Gewerbesteuereinnahmen je Einwohner:in. Außerdem ist das verfügbare Einkommen je Einwohner:in das höchste aller Kreistypen. Ein Grund dafür ist wohl der hohe Anteil mittelständischer Unternehmen (50-240 Beschäftigte). Insgesamt ist der Anteil des sekundären Sektors in Kreistyp 6 am höchsten im Vergleich zu den anderen Kreistypen. Außerdem ist die Arbeitslosenquote junger Menschen (18-25 Jahre) hier am niedrigsten. Der Wanderungssaldo ist dabei etwas positiver im Vergleich zu Kreistyp 3. Schließlich verzeichnet Kreistyp 6 den höchsten Anteil junger Bevölkerung (unter 18 Jahre).</t>
  </si>
  <si>
    <t xml:space="preserve">Kreistyp 1 umfasst 83 kreisfreie Städte, was den Großteil der kreisfreien Städte in Deutschland ausmacht (78 %). Hinzu kommen 6 Landkreise die sich auf das Saarland (Regionalverband Saarbrücken, Saarpfalz-Kreis), Hessen (Gießen, Marburg-Biedenkopf) sowie Niedersachsen (Region Hannover, Wesermarsch) verteilen. Die Kreisfreien Städte und Kreise sind dicht besiedelt (geringer Anteil an landwirtschaftlicher Fläche) und haben einen hohen Anteil großer Betriebe, was sich in hohen Gewerbesteuereinnahmen und einem hohen BIP je Einwohner:in widerspiegelt und auch einen hohen Pendlersaldo mit sich bringt. Diese Gegebenheiten sowie eine Vielzahl an Hochschulen bewirken einen positiven Wanderungssaldo junger Menschen (18-25 Jahre). Aufgrund des hohen Verstädterungsgrades in diesem Kreistyp ist der Anteil an Menschen in Grundsicherung im Alter relativ hoch. Denn Lebenshaltungskosten sind dort relativ hoch und bezahlbarer Wohnraum knapp, was auch zu einer zunehmenden Segregation führt. </t>
  </si>
  <si>
    <t>Kreistyp 2 umfasst neben der Stadt Leipzig vor allem Landkreise in Nord- und Ostdeutschland sowie 8 Kreise in Nordrheinwestfalen (Kleve, Viersen, Wesel, Düren, Euskirchen), in Hessen (Odenwald-kreis) und Bayern (Kaufbeuren). Im Gegensatz zu Kreistyp 1 sind die Kreise eher ländlich geprägt. Es gibt im Vergleich zu den anderen Kreistypen nur wenige größere Unternehmen, was sich in geringen Gewerbesteuerinnahmen und einem geringen BIP je Einwohner:in widerspiegelt sowie einer hohen Arbeitslosigkeit junger Personen. Gleichzeitig ist der Anteil Älterer (ab 65 Jahre) besonders hoch, was auch an dem negativen Wanderungssaldo junger Personen liegt. Dafür ist der Anteil von Empfängerinnen und Empfängern von Grundsicherung im Alter (ab 65 Jahre) in diesem Kreistyp am geringsten.</t>
  </si>
  <si>
    <t>Tab. B1-17web: Bildungseinrichtungen je 1.000.000 Einwohner:innen nach Bildungsbereichen* und Kreistypen** 2014/15 und 2024/25 (Anzahl)</t>
  </si>
  <si>
    <t>Tab. B1-16web: Teilnehmer:innen je Bildungseinrichtung nach Bildungsbereichen* und Kreistypen** 2014/15 und 2024/25 (Anzahl)</t>
  </si>
  <si>
    <t>Tab. B1-15web: Bildungsteilnehmer:innen nach Bildungsbereichen* und Kreistypen** 2014/15 und 2024/25 (Anzahl)</t>
  </si>
  <si>
    <t>Tab. B1-14web: Bildungseinrichtungen nach Bildungsbereichen* und Kreistypen** 2014/15 und 2024/25 (Anzahl)</t>
  </si>
  <si>
    <t>Tab. B1-13web: Beschreibung der Kreistypen* 2024/25</t>
  </si>
  <si>
    <t>Tab. B1-18web: Entfernung für den Hinweg zur besuchten Bildungseinrichtungen nach Bildungseinrichtung 2024 (in %)</t>
  </si>
  <si>
    <t>Entfernung, Zeit und Verkehrsmittel für den Hinweg zur besuchten Bildungseinrichtungen nach Stadt-Land-Gliederung und Schulbereich 2024 (in %)</t>
  </si>
  <si>
    <t>Abb. B1­-3web: Typisierung der Kreise und kreisfreien Städte in Deutschland*</t>
  </si>
  <si>
    <r>
      <t xml:space="preserve">1) Für die Kindertageseinrichtungen werden die Daten zu den Stichtagen 01.03.2012 bis 01.03.2025 ausgewiesen. Im Gegensatz zu </t>
    </r>
    <r>
      <rPr>
        <b/>
        <sz val="8.5"/>
        <rFont val="Arial"/>
        <family val="2"/>
      </rPr>
      <t>B4</t>
    </r>
    <r>
      <rPr>
        <sz val="8.5"/>
        <rFont val="Arial"/>
        <family val="2"/>
      </rPr>
      <t xml:space="preserve"> und </t>
    </r>
    <r>
      <rPr>
        <b/>
        <sz val="8.5"/>
        <rFont val="Arial"/>
        <family val="2"/>
      </rPr>
      <t>C2</t>
    </r>
    <r>
      <rPr>
        <sz val="8.5"/>
        <rFont val="Arial"/>
        <family val="2"/>
      </rPr>
      <t xml:space="preserve"> sind hier Horte enthalten.</t>
    </r>
  </si>
  <si>
    <t>Kreistyp 3 besteht überwiegend aus Kreisen in West- und Süddeutschland mit Ausnahme von 8 Kreisen in Schleswig-Holstein (Herzogtum Lauenburg, Pinneberg, Segeberg, Stormarn) und Thürin-gen (Schmalkalden, Meiningen, Hildburghausen, Ilm-Kreis, Saale-Holzland-Kreis). Hinzu kommen 2 kreisfreie Städte in Rheinland-Pfalz (Frankenthal (Pfalz), Neustadt an der Weinstraße) (siehe Anhang 3). Die Gebiete in Cluster 3 ähneln denen in Cluster 2. Allerdings sind die Gebiete in Cluster 3 struktur-stärker (siehe Tab. 4). In Cluster 3 gibt es den höchsten Anteil mittelständischer Unternehmen und den höchsten Anteil Beschäftigter mit Anforderungsniveau Helferin und Helfer. Zwar gibt es in Cluster 3 den höchsten Anteil des Sekundären Sektors. Allerdings sinkt dieser auch am stärksten. Gleichzeitig gibt es in Cluster 3 den stärksten Zuwachs aller Cluster im tertiären Sektor. Im Vergleich zu Cluster 2 ist der Anteil Älterer and der Gesamtbevölkerung deutlich geringer, ebenso der Ar-beitslosenanteil junger Personen (18-25 Jahre). Dafür ist der Wanderungssaldo junger Menschen eher positiv. Allerdings verzeichnet Cluster 3 den geringsten Pendlersaldo.</t>
  </si>
  <si>
    <r>
      <t>Allgemeinbildende Schulen</t>
    </r>
    <r>
      <rPr>
        <vertAlign val="superscript"/>
        <sz val="9"/>
        <rFont val="Arial"/>
        <family val="2"/>
      </rPr>
      <t>8) 9)</t>
    </r>
  </si>
  <si>
    <t>Kreistyp</t>
  </si>
  <si>
    <r>
      <t xml:space="preserve">* Vgl. Anmerkungen zu </t>
    </r>
    <r>
      <rPr>
        <b/>
        <sz val="8.5"/>
        <rFont val="Arial"/>
        <family val="2"/>
      </rPr>
      <t>Tab B1-13web</t>
    </r>
    <r>
      <rPr>
        <sz val="8.5"/>
        <rFont val="Arial"/>
        <family val="2"/>
      </rPr>
      <t>.</t>
    </r>
  </si>
  <si>
    <t>Veröffentlichung: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</si>
</sst>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 ##0.0\ ;\-#\ ###\ ##0.0\ ;&quot; – &quot;"/>
    <numFmt numFmtId="165" formatCode="0.0000_ ;\-0.0000\ "/>
    <numFmt numFmtId="166" formatCode="0.000_ ;\-0.000\ "/>
    <numFmt numFmtId="167" formatCode="0_ ;\-0\ "/>
    <numFmt numFmtId="168" formatCode="0.00_ ;\-0.00\ "/>
    <numFmt numFmtId="169" formatCode="_-* #,##0_-;\-* #,##0_-;_-* &quot;-&quot;??_-;_-@_-"/>
    <numFmt numFmtId="170" formatCode="#,##0_ ;\-#,##0\ "/>
    <numFmt numFmtId="171" formatCode="0.0000"/>
    <numFmt numFmtId="172" formatCode="0.000"/>
    <numFmt numFmtId="173" formatCode="#\ ###\ ##0\ ;\-#\ ###\ ##0\ ;&quot; – &quot;"/>
  </numFmts>
  <fonts count="30">
    <font>
      <sz val="10"/>
      <name val="Arial"/>
      <family val="2"/>
    </font>
    <font>
      <sz val="11"/>
      <color rgb="FF000000"/>
      <name val="Arial"/>
      <family val="2"/>
    </font>
    <font>
      <b/>
      <sz val="11"/>
      <color rgb="FF000000"/>
      <name val="Arial"/>
      <family val="2"/>
    </font>
    <font>
      <sz val="10"/>
      <color rgb="FF000000"/>
      <name val="Arial"/>
      <family val="2"/>
    </font>
    <font>
      <sz val="10"/>
      <color rgb="FF0000FF"/>
      <name val="Arial"/>
      <family val="2"/>
    </font>
    <font>
      <sz val="11"/>
      <color rgb="FF0000FF"/>
      <name val="Arial"/>
      <family val="2"/>
    </font>
    <font>
      <u/>
      <sz val="10"/>
      <color rgb="FF0000FF"/>
      <name val="Arial"/>
      <family val="2"/>
    </font>
    <font>
      <u/>
      <sz val="10"/>
      <color theme="10"/>
      <name val="Arial"/>
      <family val="2"/>
    </font>
    <font>
      <u/>
      <sz val="10"/>
      <color indexed="12"/>
      <name val="Arial"/>
      <family val="2"/>
    </font>
    <font>
      <sz val="11"/>
      <color theme="1"/>
      <name val="Arial"/>
      <family val="2"/>
    </font>
    <font>
      <b/>
      <sz val="10"/>
      <color rgb="FF000000"/>
      <name val="Symbol"/>
      <family val="1"/>
    </font>
    <font>
      <b/>
      <sz val="10"/>
      <color rgb="FF000000"/>
      <name val="Arial"/>
      <family val="2"/>
    </font>
    <font>
      <sz val="10"/>
      <color rgb="FF000000"/>
      <name val="Arial"/>
      <family val="2"/>
    </font>
    <font>
      <sz val="10"/>
      <color theme="1"/>
      <name val="Courier New"/>
      <family val="3"/>
    </font>
    <font>
      <sz val="9"/>
      <color rgb="FF000000"/>
      <name val="Arial"/>
      <family val="2"/>
    </font>
    <font>
      <sz val="8.5"/>
      <color rgb="FF000000"/>
      <name val="Arial"/>
      <family val="2"/>
    </font>
    <font>
      <vertAlign val="superscript"/>
      <sz val="9"/>
      <name val="Arial"/>
      <family val="2"/>
    </font>
    <font>
      <sz val="9"/>
      <name val="Arial"/>
      <family val="2"/>
    </font>
    <font>
      <b/>
      <sz val="8.5"/>
      <name val="Arial"/>
      <family val="2"/>
    </font>
    <font>
      <sz val="8.5"/>
      <name val="Arial"/>
      <family val="2"/>
    </font>
    <font>
      <sz val="8.5"/>
      <color rgb="FFFF0000"/>
      <name val="Arial"/>
      <family val="2"/>
    </font>
    <font>
      <vertAlign val="superscript"/>
      <sz val="9"/>
      <color rgb="FFFF0000"/>
      <name val="Arial"/>
      <family val="2"/>
    </font>
    <font>
      <b/>
      <sz val="8.5"/>
      <color rgb="FF000000"/>
      <name val="Arial"/>
      <family val="2"/>
    </font>
    <font>
      <b/>
      <sz val="10"/>
      <name val="Arial"/>
      <family val="2"/>
    </font>
    <font>
      <vertAlign val="superscript"/>
      <sz val="9"/>
      <color rgb="FF000000"/>
      <name val="Arial"/>
      <family val="2"/>
    </font>
    <font>
      <sz val="11"/>
      <color rgb="FF1E1E1E"/>
      <name val="Statis Sans"/>
      <family val="2"/>
    </font>
    <font>
      <sz val="8.5"/>
      <color theme="1"/>
      <name val="Arial"/>
      <family val="2"/>
    </font>
    <font>
      <u/>
      <sz val="10"/>
      <color rgb="FF0563C1"/>
      <name val="Arial"/>
      <family val="2"/>
    </font>
    <font>
      <u/>
      <sz val="10"/>
      <color rgb="FF0563C1"/>
      <name val="Arial"/>
      <family val="2"/>
      <charset val="1"/>
    </font>
    <font>
      <u/>
      <sz val="10"/>
      <color rgb="FF0563C1"/>
      <name val="Courier New"/>
      <family val="3"/>
      <charset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C5D9F1"/>
        <bgColor indexed="64"/>
      </patternFill>
    </fill>
    <fill>
      <patternFill patternType="solid">
        <fgColor theme="3" tint="0.79998168889431442"/>
        <bgColor indexed="64"/>
      </patternFill>
    </fill>
    <fill>
      <patternFill patternType="solid">
        <fgColor rgb="FFBFBFBF"/>
        <bgColor indexed="64"/>
      </patternFill>
    </fill>
    <fill>
      <patternFill patternType="solid">
        <fgColor theme="0" tint="-0.2499465926084170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EEECE1"/>
      </patternFill>
    </fill>
    <fill>
      <patternFill patternType="solid">
        <fgColor theme="0"/>
        <bgColor rgb="FFEEECE1"/>
      </patternFill>
    </fill>
  </fills>
  <borders count="1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xf numFmtId="0" fontId="29" fillId="0" borderId="0" applyBorder="0" applyProtection="0"/>
  </cellStyleXfs>
  <cellXfs count="31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vertical="center"/>
    </xf>
    <xf numFmtId="49" fontId="3" fillId="0" borderId="0" xfId="0" applyNumberFormat="1" applyFont="1" applyAlignment="1">
      <alignment horizontal="left" vertical="center"/>
    </xf>
    <xf numFmtId="0" fontId="9" fillId="2" borderId="0" xfId="0" applyFont="1" applyFill="1" applyAlignment="1">
      <alignment wrapText="1"/>
    </xf>
    <xf numFmtId="0" fontId="10" fillId="0" borderId="0" xfId="0" applyFont="1" applyAlignment="1">
      <alignment horizontal="right"/>
    </xf>
    <xf numFmtId="0" fontId="11" fillId="0" borderId="0" xfId="0" applyFont="1" applyAlignment="1">
      <alignment horizontal="right"/>
    </xf>
    <xf numFmtId="1" fontId="3" fillId="0" borderId="0" xfId="0" applyNumberFormat="1" applyFont="1" applyAlignment="1">
      <alignment horizontal="right"/>
    </xf>
    <xf numFmtId="0" fontId="3" fillId="0" borderId="0" xfId="0" applyFont="1" applyAlignment="1">
      <alignment horizontal="right"/>
    </xf>
    <xf numFmtId="0" fontId="12" fillId="0" borderId="0" xfId="0" applyFont="1" applyAlignment="1">
      <alignment vertical="top"/>
    </xf>
    <xf numFmtId="0" fontId="3" fillId="0" borderId="0" xfId="0" applyFont="1" applyAlignment="1">
      <alignment vertical="top"/>
    </xf>
    <xf numFmtId="0" fontId="13" fillId="2" borderId="0" xfId="0" applyFont="1" applyFill="1" applyAlignment="1">
      <alignment vertical="top" wrapText="1"/>
    </xf>
    <xf numFmtId="49" fontId="3" fillId="2" borderId="0" xfId="0" applyNumberFormat="1" applyFont="1" applyFill="1" applyAlignment="1">
      <alignment horizontal="right" vertical="center"/>
    </xf>
    <xf numFmtId="49" fontId="3" fillId="2" borderId="0" xfId="0" applyNumberFormat="1" applyFont="1" applyFill="1" applyAlignment="1">
      <alignment horizontal="left" vertical="center"/>
    </xf>
    <xf numFmtId="3" fontId="14" fillId="2" borderId="1" xfId="0" applyNumberFormat="1" applyFont="1" applyFill="1" applyBorder="1" applyAlignment="1">
      <alignment horizontal="right" vertical="center" indent="1"/>
    </xf>
    <xf numFmtId="3" fontId="14" fillId="2" borderId="1" xfId="0" applyNumberFormat="1" applyFont="1" applyFill="1" applyBorder="1" applyAlignment="1">
      <alignment horizontal="right" vertical="center" wrapText="1" indent="1"/>
    </xf>
    <xf numFmtId="3" fontId="14" fillId="2" borderId="0" xfId="0" applyNumberFormat="1" applyFont="1" applyFill="1" applyAlignment="1">
      <alignment horizontal="right" vertical="center" indent="1"/>
    </xf>
    <xf numFmtId="3" fontId="14" fillId="2" borderId="2" xfId="0" applyNumberFormat="1" applyFont="1" applyFill="1" applyBorder="1" applyAlignment="1">
      <alignment horizontal="right" vertical="center" wrapText="1" indent="1"/>
    </xf>
    <xf numFmtId="3" fontId="14" fillId="2" borderId="4" xfId="0" applyNumberFormat="1" applyFont="1" applyFill="1" applyBorder="1" applyAlignment="1">
      <alignment horizontal="right" vertical="center" wrapText="1" indent="1"/>
    </xf>
    <xf numFmtId="1" fontId="14" fillId="2" borderId="2" xfId="0" applyNumberFormat="1" applyFont="1" applyFill="1" applyBorder="1" applyAlignment="1">
      <alignment horizontal="left" vertical="center" wrapText="1"/>
    </xf>
    <xf numFmtId="1" fontId="14" fillId="4" borderId="2" xfId="0" applyNumberFormat="1" applyFont="1" applyFill="1" applyBorder="1" applyAlignment="1">
      <alignment horizontal="left" vertical="center" wrapText="1"/>
    </xf>
    <xf numFmtId="1" fontId="14" fillId="4" borderId="5" xfId="0" applyNumberFormat="1" applyFont="1" applyFill="1" applyBorder="1" applyAlignment="1">
      <alignment horizontal="left" vertical="center" wrapText="1"/>
    </xf>
    <xf numFmtId="3" fontId="14" fillId="2" borderId="4" xfId="0" applyNumberFormat="1" applyFont="1" applyFill="1" applyBorder="1" applyAlignment="1">
      <alignment horizontal="right" vertical="center" indent="1"/>
    </xf>
    <xf numFmtId="0" fontId="14" fillId="4" borderId="6" xfId="0" applyFont="1" applyFill="1" applyBorder="1" applyAlignment="1">
      <alignment horizontal="center" vertical="center" wrapText="1"/>
    </xf>
    <xf numFmtId="3" fontId="14" fillId="4" borderId="1" xfId="0" applyNumberFormat="1" applyFont="1" applyFill="1" applyBorder="1" applyAlignment="1">
      <alignment horizontal="right" vertical="center" wrapText="1" indent="1"/>
    </xf>
    <xf numFmtId="1" fontId="14" fillId="5" borderId="2" xfId="0" applyNumberFormat="1" applyFont="1" applyFill="1" applyBorder="1" applyAlignment="1">
      <alignment horizontal="left" vertical="center" wrapText="1"/>
    </xf>
    <xf numFmtId="3" fontId="14" fillId="5" borderId="0" xfId="0" applyNumberFormat="1" applyFont="1" applyFill="1" applyAlignment="1">
      <alignment horizontal="right" vertical="center" indent="1"/>
    </xf>
    <xf numFmtId="3" fontId="14" fillId="5" borderId="1" xfId="0" applyNumberFormat="1" applyFont="1" applyFill="1" applyBorder="1" applyAlignment="1">
      <alignment horizontal="right" vertical="center" wrapText="1" indent="1"/>
    </xf>
    <xf numFmtId="3" fontId="14" fillId="5" borderId="2" xfId="0" applyNumberFormat="1" applyFont="1" applyFill="1" applyBorder="1" applyAlignment="1">
      <alignment horizontal="right" vertical="center" wrapText="1" indent="1"/>
    </xf>
    <xf numFmtId="3" fontId="14" fillId="5" borderId="1" xfId="0" applyNumberFormat="1" applyFont="1" applyFill="1" applyBorder="1" applyAlignment="1">
      <alignment horizontal="right" vertical="center" indent="1"/>
    </xf>
    <xf numFmtId="3" fontId="14" fillId="5" borderId="4" xfId="0" applyNumberFormat="1" applyFont="1" applyFill="1" applyBorder="1" applyAlignment="1">
      <alignment horizontal="right" vertical="center" wrapText="1" indent="1"/>
    </xf>
    <xf numFmtId="3" fontId="14" fillId="4" borderId="0" xfId="0" applyNumberFormat="1" applyFont="1" applyFill="1" applyAlignment="1">
      <alignment horizontal="right" vertical="center" wrapText="1" indent="1"/>
    </xf>
    <xf numFmtId="3" fontId="14" fillId="4" borderId="0" xfId="0" applyNumberFormat="1" applyFont="1" applyFill="1" applyAlignment="1">
      <alignment horizontal="right" vertical="center" indent="1"/>
    </xf>
    <xf numFmtId="3" fontId="14" fillId="4" borderId="7" xfId="0" applyNumberFormat="1" applyFont="1" applyFill="1" applyBorder="1" applyAlignment="1">
      <alignment horizontal="right" vertical="center" indent="1"/>
    </xf>
    <xf numFmtId="1" fontId="14" fillId="4" borderId="6" xfId="0" applyNumberFormat="1" applyFont="1" applyFill="1" applyBorder="1" applyAlignment="1">
      <alignment horizontal="center" vertical="center" wrapText="1"/>
    </xf>
    <xf numFmtId="1" fontId="14" fillId="4" borderId="8" xfId="0" applyNumberFormat="1" applyFont="1" applyFill="1" applyBorder="1" applyAlignment="1">
      <alignment horizontal="center" vertical="center" wrapText="1"/>
    </xf>
    <xf numFmtId="1" fontId="14" fillId="4" borderId="12" xfId="0" applyNumberFormat="1" applyFont="1" applyFill="1" applyBorder="1" applyAlignment="1">
      <alignment horizontal="center" vertical="center" wrapText="1"/>
    </xf>
    <xf numFmtId="3" fontId="14" fillId="4" borderId="4" xfId="0" applyNumberFormat="1" applyFont="1" applyFill="1" applyBorder="1" applyAlignment="1">
      <alignment horizontal="right" vertical="center" wrapText="1" indent="1"/>
    </xf>
    <xf numFmtId="3" fontId="14" fillId="4" borderId="2" xfId="0" applyNumberFormat="1" applyFont="1" applyFill="1" applyBorder="1" applyAlignment="1">
      <alignment horizontal="right" vertical="center" wrapText="1" indent="1"/>
    </xf>
    <xf numFmtId="1" fontId="14" fillId="2" borderId="2" xfId="0" applyNumberFormat="1" applyFont="1" applyFill="1" applyBorder="1" applyAlignment="1">
      <alignment horizontal="left" wrapText="1"/>
    </xf>
    <xf numFmtId="3" fontId="14" fillId="2" borderId="0" xfId="0" applyNumberFormat="1" applyFont="1" applyFill="1" applyAlignment="1">
      <alignment horizontal="center" vertical="center"/>
    </xf>
    <xf numFmtId="1" fontId="14" fillId="4" borderId="5" xfId="0" applyNumberFormat="1" applyFont="1" applyFill="1" applyBorder="1" applyAlignment="1">
      <alignment horizontal="left" wrapText="1"/>
    </xf>
    <xf numFmtId="3" fontId="14" fillId="2" borderId="1" xfId="0" applyNumberFormat="1" applyFont="1" applyFill="1" applyBorder="1" applyAlignment="1">
      <alignment horizontal="center" vertical="center"/>
    </xf>
    <xf numFmtId="3" fontId="14" fillId="2" borderId="1" xfId="0" applyNumberFormat="1"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3" fontId="14" fillId="4" borderId="10" xfId="0" applyNumberFormat="1" applyFont="1" applyFill="1" applyBorder="1" applyAlignment="1">
      <alignment horizontal="center" vertical="center"/>
    </xf>
    <xf numFmtId="3" fontId="14" fillId="4" borderId="13" xfId="0" applyNumberFormat="1"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1" fontId="14" fillId="5" borderId="2" xfId="0" applyNumberFormat="1" applyFont="1" applyFill="1" applyBorder="1" applyAlignment="1">
      <alignment horizontal="left" wrapText="1"/>
    </xf>
    <xf numFmtId="3" fontId="14" fillId="5" borderId="0" xfId="0" applyNumberFormat="1" applyFont="1" applyFill="1" applyAlignment="1">
      <alignment horizontal="center" vertical="center"/>
    </xf>
    <xf numFmtId="3" fontId="14" fillId="5" borderId="1" xfId="0" applyNumberFormat="1" applyFont="1" applyFill="1" applyBorder="1" applyAlignment="1">
      <alignment horizontal="center" vertical="center" wrapText="1"/>
    </xf>
    <xf numFmtId="3" fontId="14" fillId="5" borderId="2"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xf>
    <xf numFmtId="3" fontId="14" fillId="5" borderId="4" xfId="0" applyNumberFormat="1" applyFont="1" applyFill="1" applyBorder="1" applyAlignment="1">
      <alignment horizontal="center" vertical="center" wrapText="1"/>
    </xf>
    <xf numFmtId="1" fontId="14" fillId="4" borderId="2" xfId="0" applyNumberFormat="1" applyFont="1" applyFill="1" applyBorder="1" applyAlignment="1">
      <alignment horizontal="left" wrapText="1"/>
    </xf>
    <xf numFmtId="3" fontId="14" fillId="4" borderId="1" xfId="0" applyNumberFormat="1" applyFont="1" applyFill="1" applyBorder="1" applyAlignment="1">
      <alignment horizontal="center" vertical="center" wrapText="1"/>
    </xf>
    <xf numFmtId="3" fontId="14" fillId="4" borderId="0" xfId="0" applyNumberFormat="1" applyFont="1" applyFill="1" applyAlignment="1">
      <alignment horizontal="center" vertical="center"/>
    </xf>
    <xf numFmtId="3" fontId="14" fillId="4" borderId="2" xfId="0" applyNumberFormat="1" applyFont="1" applyFill="1" applyBorder="1" applyAlignment="1">
      <alignment horizontal="center" vertical="center" wrapText="1"/>
    </xf>
    <xf numFmtId="3" fontId="14" fillId="4" borderId="0" xfId="0" applyNumberFormat="1" applyFont="1" applyFill="1" applyAlignment="1">
      <alignment horizontal="center" vertical="center" wrapText="1"/>
    </xf>
    <xf numFmtId="3" fontId="14" fillId="0" borderId="10" xfId="0" applyNumberFormat="1" applyFont="1" applyBorder="1" applyAlignment="1">
      <alignment horizontal="right" vertical="center" indent="1"/>
    </xf>
    <xf numFmtId="3" fontId="14" fillId="0" borderId="13" xfId="0" applyNumberFormat="1" applyFont="1" applyBorder="1" applyAlignment="1">
      <alignment horizontal="right" vertical="center" wrapText="1" indent="1"/>
    </xf>
    <xf numFmtId="164" fontId="14" fillId="0" borderId="13" xfId="0" applyNumberFormat="1" applyFont="1" applyBorder="1" applyAlignment="1">
      <alignment horizontal="right" vertical="center" wrapText="1" indent="1"/>
    </xf>
    <xf numFmtId="3" fontId="14" fillId="0" borderId="13" xfId="0" applyNumberFormat="1" applyFont="1" applyBorder="1" applyAlignment="1">
      <alignment horizontal="right" vertical="center" indent="1"/>
    </xf>
    <xf numFmtId="3" fontId="14" fillId="0" borderId="0" xfId="0" applyNumberFormat="1" applyFont="1" applyAlignment="1">
      <alignment horizontal="right" vertical="center" indent="1"/>
    </xf>
    <xf numFmtId="3" fontId="14" fillId="0" borderId="4" xfId="0" applyNumberFormat="1" applyFont="1" applyBorder="1" applyAlignment="1">
      <alignment horizontal="right" vertical="center" wrapText="1" indent="1"/>
    </xf>
    <xf numFmtId="165" fontId="14" fillId="0" borderId="0" xfId="0" applyNumberFormat="1" applyFont="1" applyAlignment="1">
      <alignment wrapText="1"/>
    </xf>
    <xf numFmtId="166" fontId="14" fillId="0" borderId="0" xfId="0" applyNumberFormat="1" applyFont="1" applyAlignment="1">
      <alignment wrapText="1"/>
    </xf>
    <xf numFmtId="167" fontId="14" fillId="0" borderId="0" xfId="0" applyNumberFormat="1" applyFont="1" applyAlignment="1">
      <alignment wrapText="1"/>
    </xf>
    <xf numFmtId="3" fontId="14" fillId="4" borderId="1" xfId="0" applyNumberFormat="1" applyFont="1" applyFill="1" applyBorder="1" applyAlignment="1">
      <alignment horizontal="right" vertical="center" indent="1"/>
    </xf>
    <xf numFmtId="168" fontId="14" fillId="0" borderId="0" xfId="0" applyNumberFormat="1" applyFont="1" applyAlignment="1">
      <alignment wrapText="1"/>
    </xf>
    <xf numFmtId="164" fontId="14" fillId="4" borderId="1" xfId="0" applyNumberFormat="1" applyFont="1" applyFill="1" applyBorder="1" applyAlignment="1">
      <alignment horizontal="right" vertical="center" wrapText="1" indent="1"/>
    </xf>
    <xf numFmtId="164" fontId="15" fillId="0" borderId="0" xfId="0" applyNumberFormat="1" applyFont="1" applyAlignment="1">
      <alignment horizontal="left" vertical="center" wrapText="1"/>
    </xf>
    <xf numFmtId="0" fontId="14" fillId="8" borderId="0" xfId="0" applyFont="1" applyFill="1" applyAlignment="1">
      <alignment horizontal="center" vertical="center" wrapText="1"/>
    </xf>
    <xf numFmtId="3" fontId="14" fillId="4" borderId="4" xfId="0" applyNumberFormat="1" applyFont="1" applyFill="1" applyBorder="1" applyAlignment="1">
      <alignment horizontal="right" vertical="center" indent="1"/>
    </xf>
    <xf numFmtId="164" fontId="14" fillId="0" borderId="2" xfId="0" applyNumberFormat="1" applyFont="1" applyBorder="1" applyAlignment="1">
      <alignment wrapText="1"/>
    </xf>
    <xf numFmtId="0" fontId="14" fillId="4" borderId="2" xfId="0" applyFont="1" applyFill="1" applyBorder="1" applyAlignment="1">
      <alignment horizontal="left" wrapText="1" indent="1"/>
    </xf>
    <xf numFmtId="0" fontId="14" fillId="0" borderId="2" xfId="0" applyFont="1" applyBorder="1" applyAlignment="1">
      <alignment horizontal="left" wrapText="1" indent="1"/>
    </xf>
    <xf numFmtId="164" fontId="14" fillId="4" borderId="2" xfId="0" applyNumberFormat="1" applyFont="1" applyFill="1" applyBorder="1" applyAlignment="1">
      <alignment horizontal="left" wrapText="1" indent="2"/>
    </xf>
    <xf numFmtId="164" fontId="14" fillId="0" borderId="2" xfId="0" applyNumberFormat="1" applyFont="1" applyBorder="1" applyAlignment="1">
      <alignment horizontal="left" wrapText="1" indent="2"/>
    </xf>
    <xf numFmtId="164" fontId="14" fillId="0" borderId="5" xfId="0" applyNumberFormat="1" applyFont="1" applyBorder="1" applyAlignment="1">
      <alignment horizontal="left" wrapText="1" indent="2"/>
    </xf>
    <xf numFmtId="3" fontId="14" fillId="0" borderId="1" xfId="0" applyNumberFormat="1" applyFont="1" applyBorder="1" applyAlignment="1">
      <alignment horizontal="right" vertical="center" wrapText="1" indent="1"/>
    </xf>
    <xf numFmtId="3" fontId="14" fillId="0" borderId="1" xfId="0" applyNumberFormat="1" applyFont="1" applyBorder="1" applyAlignment="1">
      <alignment horizontal="right" vertical="center" indent="1"/>
    </xf>
    <xf numFmtId="0" fontId="14" fillId="8" borderId="11" xfId="0" applyFont="1" applyFill="1" applyBorder="1" applyAlignment="1">
      <alignment vertical="center" wrapText="1"/>
    </xf>
    <xf numFmtId="164" fontId="14" fillId="0" borderId="1" xfId="0" applyNumberFormat="1" applyFont="1" applyBorder="1" applyAlignment="1">
      <alignment horizontal="right" vertical="center" wrapText="1" indent="1"/>
    </xf>
    <xf numFmtId="164" fontId="14" fillId="8" borderId="0" xfId="0" applyNumberFormat="1" applyFont="1" applyFill="1" applyAlignment="1">
      <alignment vertical="center" wrapText="1"/>
    </xf>
    <xf numFmtId="3" fontId="14" fillId="0" borderId="7" xfId="0" applyNumberFormat="1" applyFont="1" applyBorder="1" applyAlignment="1">
      <alignment horizontal="right" vertical="center" wrapText="1" indent="1"/>
    </xf>
    <xf numFmtId="0" fontId="14" fillId="8" borderId="0" xfId="0" applyFont="1" applyFill="1" applyAlignment="1">
      <alignment vertical="center" wrapText="1"/>
    </xf>
    <xf numFmtId="3" fontId="14" fillId="0" borderId="4" xfId="0" applyNumberFormat="1" applyFont="1" applyBorder="1" applyAlignment="1">
      <alignment horizontal="right" vertical="center" indent="1"/>
    </xf>
    <xf numFmtId="164" fontId="14" fillId="0" borderId="2" xfId="0" applyNumberFormat="1" applyFont="1" applyBorder="1" applyAlignment="1">
      <alignment vertical="center" wrapText="1"/>
    </xf>
    <xf numFmtId="164" fontId="14" fillId="0" borderId="2" xfId="0" applyNumberFormat="1" applyFont="1" applyBorder="1" applyAlignment="1">
      <alignment horizontal="left" vertical="center" wrapText="1"/>
    </xf>
    <xf numFmtId="0" fontId="14" fillId="4" borderId="2" xfId="0" applyFont="1" applyFill="1" applyBorder="1" applyAlignment="1">
      <alignment horizontal="left" vertical="center" wrapText="1" indent="1"/>
    </xf>
    <xf numFmtId="0" fontId="14" fillId="0" borderId="2" xfId="0" applyFont="1" applyBorder="1" applyAlignment="1">
      <alignment horizontal="left" vertical="center" wrapText="1" indent="1"/>
    </xf>
    <xf numFmtId="164" fontId="14" fillId="4" borderId="2" xfId="0" applyNumberFormat="1" applyFont="1" applyFill="1" applyBorder="1" applyAlignment="1">
      <alignment horizontal="left" vertical="center" wrapText="1" indent="2"/>
    </xf>
    <xf numFmtId="164" fontId="14" fillId="0" borderId="2" xfId="0" applyNumberFormat="1" applyFont="1" applyBorder="1" applyAlignment="1">
      <alignment horizontal="left" vertical="center" wrapText="1" indent="2"/>
    </xf>
    <xf numFmtId="164" fontId="14" fillId="0" borderId="5" xfId="0" applyNumberFormat="1" applyFont="1" applyBorder="1" applyAlignment="1">
      <alignment horizontal="left" vertical="center" wrapText="1" indent="2"/>
    </xf>
    <xf numFmtId="3" fontId="14" fillId="0" borderId="10" xfId="0" applyNumberFormat="1" applyFont="1" applyBorder="1" applyAlignment="1">
      <alignment horizontal="right" vertical="center" wrapText="1" indent="1"/>
    </xf>
    <xf numFmtId="3" fontId="14" fillId="0" borderId="2" xfId="0" applyNumberFormat="1" applyFont="1" applyBorder="1" applyAlignment="1">
      <alignment horizontal="right" vertical="center" wrapText="1" indent="1"/>
    </xf>
    <xf numFmtId="164" fontId="14" fillId="4" borderId="1" xfId="0" applyNumberFormat="1" applyFont="1" applyFill="1" applyBorder="1" applyAlignment="1">
      <alignment horizontal="right" vertical="center" indent="1"/>
    </xf>
    <xf numFmtId="164" fontId="14" fillId="0" borderId="1" xfId="0" applyNumberFormat="1" applyFont="1" applyBorder="1" applyAlignment="1">
      <alignment horizontal="right" vertical="center" indent="1"/>
    </xf>
    <xf numFmtId="3" fontId="14" fillId="0" borderId="5" xfId="0" applyNumberFormat="1" applyFont="1" applyBorder="1" applyAlignment="1">
      <alignment horizontal="right" vertical="center" wrapText="1" indent="1"/>
    </xf>
    <xf numFmtId="2" fontId="14" fillId="0" borderId="0" xfId="0" applyNumberFormat="1" applyFont="1" applyAlignment="1">
      <alignment wrapText="1"/>
    </xf>
    <xf numFmtId="3" fontId="14" fillId="0" borderId="7" xfId="0" applyNumberFormat="1" applyFont="1" applyBorder="1" applyAlignment="1">
      <alignment horizontal="right" vertical="center" indent="1"/>
    </xf>
    <xf numFmtId="169" fontId="14" fillId="4" borderId="1" xfId="0" applyNumberFormat="1" applyFont="1" applyFill="1" applyBorder="1" applyAlignment="1">
      <alignment horizontal="right" vertical="center" wrapText="1" indent="1"/>
    </xf>
    <xf numFmtId="169" fontId="14" fillId="0" borderId="1" xfId="0" applyNumberFormat="1" applyFont="1" applyBorder="1" applyAlignment="1">
      <alignment horizontal="right" vertical="center" wrapText="1" indent="1"/>
    </xf>
    <xf numFmtId="3" fontId="14" fillId="0" borderId="0" xfId="0" applyNumberFormat="1" applyFont="1" applyAlignment="1">
      <alignment horizontal="right" vertical="center" wrapText="1" indent="1"/>
    </xf>
    <xf numFmtId="0" fontId="14" fillId="9" borderId="11" xfId="0" applyFont="1" applyFill="1" applyBorder="1" applyAlignment="1">
      <alignment vertical="center" wrapText="1"/>
    </xf>
    <xf numFmtId="49" fontId="14" fillId="9" borderId="11" xfId="0" applyNumberFormat="1" applyFont="1" applyFill="1" applyBorder="1" applyAlignment="1">
      <alignment vertical="center" wrapText="1"/>
    </xf>
    <xf numFmtId="164" fontId="14" fillId="8" borderId="11" xfId="0" applyNumberFormat="1" applyFont="1" applyFill="1" applyBorder="1" applyAlignment="1">
      <alignment vertical="center" wrapText="1"/>
    </xf>
    <xf numFmtId="0" fontId="11" fillId="0" borderId="0" xfId="0" applyFont="1" applyAlignment="1">
      <alignment vertical="center" wrapText="1"/>
    </xf>
    <xf numFmtId="3" fontId="14" fillId="0" borderId="0" xfId="0" applyNumberFormat="1" applyFont="1" applyAlignment="1">
      <alignment vertical="center" wrapText="1"/>
    </xf>
    <xf numFmtId="3" fontId="14" fillId="0" borderId="0" xfId="0" applyNumberFormat="1" applyFont="1" applyAlignment="1">
      <alignment wrapText="1"/>
    </xf>
    <xf numFmtId="164" fontId="14" fillId="9" borderId="11" xfId="0" applyNumberFormat="1" applyFont="1" applyFill="1" applyBorder="1" applyAlignment="1">
      <alignment vertical="center" wrapText="1"/>
    </xf>
    <xf numFmtId="4" fontId="14" fillId="0" borderId="0" xfId="0" applyNumberFormat="1" applyFont="1" applyAlignment="1">
      <alignment wrapText="1"/>
    </xf>
    <xf numFmtId="1" fontId="14" fillId="0" borderId="0" xfId="0" applyNumberFormat="1" applyFont="1" applyAlignment="1">
      <alignment wrapText="1"/>
    </xf>
    <xf numFmtId="164" fontId="14" fillId="0" borderId="0" xfId="0" applyNumberFormat="1" applyFont="1" applyAlignment="1">
      <alignment wrapText="1"/>
    </xf>
    <xf numFmtId="164" fontId="15" fillId="0" borderId="0" xfId="0" applyNumberFormat="1" applyFont="1" applyAlignment="1">
      <alignment vertical="center"/>
    </xf>
    <xf numFmtId="3" fontId="14" fillId="0" borderId="0" xfId="0" applyNumberFormat="1" applyFont="1" applyAlignment="1">
      <alignment vertical="center"/>
    </xf>
    <xf numFmtId="0" fontId="15" fillId="0" borderId="0" xfId="0" applyFont="1" applyAlignment="1">
      <alignment wrapText="1"/>
    </xf>
    <xf numFmtId="170" fontId="14" fillId="0" borderId="1" xfId="0" applyNumberFormat="1" applyFont="1" applyBorder="1" applyAlignment="1">
      <alignment horizontal="right" vertical="center" wrapText="1" indent="1"/>
    </xf>
    <xf numFmtId="164" fontId="14" fillId="0" borderId="0" xfId="0" applyNumberFormat="1" applyFont="1" applyAlignment="1">
      <alignment vertical="center" wrapText="1"/>
    </xf>
    <xf numFmtId="171" fontId="14" fillId="0" borderId="0" xfId="0" applyNumberFormat="1" applyFont="1" applyAlignment="1">
      <alignment wrapText="1"/>
    </xf>
    <xf numFmtId="3" fontId="14" fillId="9" borderId="11" xfId="0" applyNumberFormat="1" applyFont="1" applyFill="1" applyBorder="1" applyAlignment="1">
      <alignment vertical="center" wrapText="1"/>
    </xf>
    <xf numFmtId="0" fontId="14" fillId="0" borderId="0" xfId="0" applyFont="1" applyAlignment="1">
      <alignment vertical="center" wrapText="1"/>
    </xf>
    <xf numFmtId="172" fontId="14" fillId="0" borderId="0" xfId="0" applyNumberFormat="1" applyFont="1" applyAlignment="1">
      <alignment wrapText="1"/>
    </xf>
    <xf numFmtId="0" fontId="14" fillId="4" borderId="2" xfId="0" applyFont="1" applyFill="1" applyBorder="1" applyAlignment="1">
      <alignment vertical="center" wrapText="1"/>
    </xf>
    <xf numFmtId="0" fontId="15" fillId="0" borderId="0" xfId="0" applyFont="1" applyAlignment="1">
      <alignment horizontal="left" vertical="center"/>
    </xf>
    <xf numFmtId="3" fontId="14" fillId="0" borderId="0" xfId="0" applyNumberFormat="1" applyFont="1" applyAlignment="1">
      <alignment horizontal="righ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4" borderId="12" xfId="0" applyFont="1" applyFill="1" applyBorder="1" applyAlignment="1">
      <alignment horizontal="center" vertical="center" wrapText="1"/>
    </xf>
    <xf numFmtId="0" fontId="14" fillId="8" borderId="11" xfId="0" applyFont="1" applyFill="1" applyBorder="1" applyAlignment="1">
      <alignment wrapText="1"/>
    </xf>
    <xf numFmtId="0" fontId="14" fillId="8" borderId="0" xfId="0" applyFont="1" applyFill="1" applyAlignment="1">
      <alignment wrapText="1"/>
    </xf>
    <xf numFmtId="1" fontId="17" fillId="4" borderId="6" xfId="0" applyNumberFormat="1" applyFont="1" applyFill="1" applyBorder="1" applyAlignment="1">
      <alignment horizontal="center" vertical="center" wrapText="1"/>
    </xf>
    <xf numFmtId="1" fontId="17" fillId="2" borderId="2" xfId="0" applyNumberFormat="1" applyFont="1" applyFill="1" applyBorder="1" applyAlignment="1">
      <alignment horizontal="left" vertical="center" wrapText="1"/>
    </xf>
    <xf numFmtId="164" fontId="14" fillId="2" borderId="2" xfId="0" applyNumberFormat="1" applyFont="1" applyFill="1" applyBorder="1" applyAlignment="1">
      <alignment vertical="center" wrapText="1"/>
    </xf>
    <xf numFmtId="3" fontId="17" fillId="5"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3" fontId="17" fillId="4" borderId="4" xfId="0" applyNumberFormat="1" applyFont="1" applyFill="1" applyBorder="1" applyAlignment="1">
      <alignment horizontal="center" vertical="center" wrapText="1"/>
    </xf>
    <xf numFmtId="3" fontId="17" fillId="2" borderId="4" xfId="0" applyNumberFormat="1" applyFont="1" applyFill="1" applyBorder="1" applyAlignment="1">
      <alignment horizontal="center" vertical="center" wrapText="1"/>
    </xf>
    <xf numFmtId="3" fontId="17" fillId="5" borderId="4"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164" fontId="17" fillId="0" borderId="2" xfId="0" applyNumberFormat="1" applyFont="1" applyBorder="1" applyAlignment="1">
      <alignment horizontal="left" vertical="center" wrapText="1" indent="2"/>
    </xf>
    <xf numFmtId="164" fontId="15" fillId="0" borderId="0" xfId="0" applyNumberFormat="1" applyFont="1" applyAlignment="1">
      <alignment horizontal="left" vertical="center"/>
    </xf>
    <xf numFmtId="0" fontId="0" fillId="2" borderId="0" xfId="0" applyFill="1"/>
    <xf numFmtId="3" fontId="25" fillId="0" borderId="0" xfId="0" applyNumberFormat="1" applyFont="1"/>
    <xf numFmtId="0" fontId="19" fillId="0" borderId="0" xfId="0" applyFont="1"/>
    <xf numFmtId="164" fontId="19" fillId="2" borderId="0" xfId="0" applyNumberFormat="1" applyFont="1" applyFill="1" applyAlignment="1">
      <alignment horizontal="left" vertical="center"/>
    </xf>
    <xf numFmtId="164" fontId="14" fillId="2" borderId="2" xfId="0" applyNumberFormat="1" applyFont="1" applyFill="1" applyBorder="1" applyAlignment="1">
      <alignment vertical="center"/>
    </xf>
    <xf numFmtId="164" fontId="20" fillId="2" borderId="0" xfId="0" applyNumberFormat="1" applyFont="1" applyFill="1" applyAlignment="1">
      <alignment vertical="center" wrapText="1"/>
    </xf>
    <xf numFmtId="164" fontId="14" fillId="2" borderId="0" xfId="0" applyNumberFormat="1" applyFont="1" applyFill="1" applyAlignment="1">
      <alignment horizontal="center" vertical="center" wrapText="1"/>
    </xf>
    <xf numFmtId="1" fontId="17" fillId="2" borderId="2" xfId="0" applyNumberFormat="1" applyFont="1" applyFill="1" applyBorder="1" applyAlignment="1">
      <alignment horizontal="center" vertical="center" wrapText="1"/>
    </xf>
    <xf numFmtId="1" fontId="17" fillId="2" borderId="0" xfId="0" applyNumberFormat="1" applyFont="1" applyFill="1" applyAlignment="1">
      <alignment horizontal="center" vertical="center" wrapText="1"/>
    </xf>
    <xf numFmtId="1" fontId="14"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4" fillId="0" borderId="4" xfId="0" applyNumberFormat="1" applyFont="1" applyBorder="1" applyAlignment="1">
      <alignment vertical="center" wrapText="1"/>
    </xf>
    <xf numFmtId="3" fontId="14" fillId="4" borderId="4" xfId="0" applyNumberFormat="1" applyFont="1" applyFill="1" applyBorder="1" applyAlignment="1">
      <alignment vertical="center" wrapText="1"/>
    </xf>
    <xf numFmtId="1" fontId="14" fillId="6" borderId="8" xfId="0" applyNumberFormat="1" applyFont="1" applyFill="1" applyBorder="1" applyAlignment="1">
      <alignment horizontal="center" vertical="center" wrapText="1"/>
    </xf>
    <xf numFmtId="1" fontId="17" fillId="5" borderId="6" xfId="0" applyNumberFormat="1" applyFont="1" applyFill="1" applyBorder="1" applyAlignment="1">
      <alignment horizontal="center" vertical="center" wrapText="1"/>
    </xf>
    <xf numFmtId="164" fontId="15" fillId="2" borderId="0" xfId="0" applyNumberFormat="1" applyFont="1" applyFill="1" applyAlignment="1">
      <alignment horizontal="left" wrapText="1"/>
    </xf>
    <xf numFmtId="0" fontId="11" fillId="2" borderId="0" xfId="0" applyFont="1" applyFill="1" applyAlignment="1">
      <alignment horizontal="left" vertical="center" wrapText="1"/>
    </xf>
    <xf numFmtId="1" fontId="17" fillId="5" borderId="8" xfId="0" applyNumberFormat="1" applyFont="1" applyFill="1" applyBorder="1" applyAlignment="1">
      <alignment horizontal="center" vertical="center" wrapText="1"/>
    </xf>
    <xf numFmtId="1" fontId="17" fillId="5" borderId="2" xfId="0" applyNumberFormat="1" applyFont="1" applyFill="1" applyBorder="1" applyAlignment="1">
      <alignment horizontal="left" vertical="center" wrapText="1"/>
    </xf>
    <xf numFmtId="1" fontId="17" fillId="5" borderId="2" xfId="0" applyNumberFormat="1" applyFont="1" applyFill="1" applyBorder="1" applyAlignment="1">
      <alignment horizontal="center" vertical="center" wrapText="1"/>
    </xf>
    <xf numFmtId="1" fontId="14" fillId="5" borderId="1" xfId="0" applyNumberFormat="1" applyFont="1" applyFill="1" applyBorder="1" applyAlignment="1">
      <alignment horizontal="center" vertical="center" wrapText="1"/>
    </xf>
    <xf numFmtId="1" fontId="17" fillId="5" borderId="0" xfId="0" applyNumberFormat="1" applyFont="1" applyFill="1" applyAlignment="1">
      <alignment horizontal="center" vertical="center" wrapText="1"/>
    </xf>
    <xf numFmtId="0" fontId="14" fillId="5" borderId="5" xfId="0" applyFont="1" applyFill="1" applyBorder="1" applyAlignment="1">
      <alignment vertical="center" wrapText="1"/>
    </xf>
    <xf numFmtId="0" fontId="14" fillId="5" borderId="13" xfId="0" applyFont="1" applyFill="1" applyBorder="1" applyAlignment="1">
      <alignment horizontal="center" vertical="center" wrapText="1"/>
    </xf>
    <xf numFmtId="1" fontId="14" fillId="5" borderId="13"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170" fontId="14" fillId="4" borderId="1" xfId="0" applyNumberFormat="1" applyFont="1" applyFill="1" applyBorder="1" applyAlignment="1">
      <alignment horizontal="right" vertical="center" wrapText="1" indent="1"/>
    </xf>
    <xf numFmtId="167" fontId="14" fillId="0" borderId="1" xfId="0" applyNumberFormat="1" applyFont="1" applyBorder="1" applyAlignment="1">
      <alignment horizontal="right" vertical="center" wrapText="1" indent="1"/>
    </xf>
    <xf numFmtId="167" fontId="14" fillId="4" borderId="1" xfId="0" applyNumberFormat="1" applyFont="1" applyFill="1" applyBorder="1" applyAlignment="1">
      <alignment horizontal="right" vertical="center" wrapText="1" indent="1"/>
    </xf>
    <xf numFmtId="173" fontId="14" fillId="0" borderId="1" xfId="0" applyNumberFormat="1" applyFont="1" applyBorder="1" applyAlignment="1">
      <alignment horizontal="right" vertical="center" wrapText="1" indent="1"/>
    </xf>
    <xf numFmtId="0" fontId="14" fillId="4" borderId="2" xfId="0" applyFont="1" applyFill="1" applyBorder="1" applyAlignment="1">
      <alignment horizontal="left" vertical="center" wrapText="1" indent="2"/>
    </xf>
    <xf numFmtId="164" fontId="14" fillId="2" borderId="2" xfId="0" applyNumberFormat="1" applyFont="1" applyFill="1" applyBorder="1" applyAlignment="1">
      <alignment horizontal="left" vertical="center" indent="2"/>
    </xf>
    <xf numFmtId="3" fontId="14" fillId="4" borderId="13" xfId="0" applyNumberFormat="1" applyFont="1" applyFill="1" applyBorder="1" applyAlignment="1">
      <alignment horizontal="right" vertical="center" indent="1"/>
    </xf>
    <xf numFmtId="3" fontId="0" fillId="2" borderId="0" xfId="0" applyNumberFormat="1" applyFill="1"/>
    <xf numFmtId="3" fontId="14" fillId="4" borderId="7"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28" fillId="11" borderId="0" xfId="2" applyFont="1" applyFill="1" applyBorder="1" applyAlignment="1" applyProtection="1">
      <alignment horizontal="left" vertical="center"/>
    </xf>
    <xf numFmtId="164" fontId="14" fillId="4" borderId="14" xfId="0" applyNumberFormat="1" applyFont="1" applyFill="1" applyBorder="1" applyAlignment="1">
      <alignment horizontal="center" vertical="center" wrapText="1"/>
    </xf>
    <xf numFmtId="164" fontId="14" fillId="0" borderId="4" xfId="0" applyNumberFormat="1" applyFont="1" applyBorder="1" applyAlignment="1">
      <alignment horizontal="right" vertical="center" wrapText="1" indent="1"/>
    </xf>
    <xf numFmtId="0" fontId="27" fillId="2" borderId="0" xfId="1" applyFont="1" applyFill="1" applyAlignment="1" applyProtection="1">
      <alignment horizontal="left" vertical="top" wrapText="1"/>
    </xf>
    <xf numFmtId="0" fontId="9" fillId="3" borderId="0" xfId="0" applyFont="1" applyFill="1" applyAlignment="1">
      <alignment horizontal="left" vertical="center" wrapText="1"/>
    </xf>
    <xf numFmtId="49" fontId="3" fillId="0" borderId="0" xfId="0" applyNumberFormat="1" applyFont="1" applyAlignment="1">
      <alignment horizontal="left" vertical="center"/>
    </xf>
    <xf numFmtId="0" fontId="3" fillId="0" borderId="0" xfId="0" applyFont="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vertical="center"/>
    </xf>
    <xf numFmtId="2" fontId="3" fillId="0" borderId="0" xfId="0" applyNumberFormat="1" applyFont="1" applyAlignment="1">
      <alignment horizontal="left" vertical="center" wrapText="1"/>
    </xf>
    <xf numFmtId="0" fontId="26" fillId="0" borderId="0" xfId="0" applyFont="1" applyAlignment="1">
      <alignment horizontal="left" wrapText="1"/>
    </xf>
    <xf numFmtId="0" fontId="11" fillId="0" borderId="0" xfId="0" applyFont="1"/>
    <xf numFmtId="0" fontId="0" fillId="0" borderId="0" xfId="0"/>
    <xf numFmtId="0" fontId="28" fillId="11" borderId="0" xfId="2" applyFont="1" applyFill="1" applyBorder="1" applyAlignment="1" applyProtection="1">
      <alignment horizontal="left" vertical="center"/>
    </xf>
    <xf numFmtId="0" fontId="0" fillId="0" borderId="0" xfId="0" applyAlignment="1">
      <alignment horizontal="left" vertical="center"/>
    </xf>
    <xf numFmtId="0" fontId="19" fillId="0" borderId="0" xfId="0" applyFont="1"/>
    <xf numFmtId="0" fontId="15" fillId="2" borderId="0" xfId="0" applyFont="1" applyFill="1" applyAlignment="1">
      <alignment horizontal="left" vertical="center"/>
    </xf>
    <xf numFmtId="0" fontId="0" fillId="2" borderId="0" xfId="0" applyFill="1"/>
    <xf numFmtId="0" fontId="15" fillId="2" borderId="0" xfId="0" applyFont="1" applyFill="1" applyAlignment="1">
      <alignment horizontal="left" vertical="center" wrapText="1"/>
    </xf>
    <xf numFmtId="0" fontId="0" fillId="2" borderId="0" xfId="0" applyFill="1" applyAlignment="1">
      <alignment wrapText="1"/>
    </xf>
    <xf numFmtId="0" fontId="28" fillId="12" borderId="0" xfId="2" applyFont="1" applyFill="1" applyBorder="1" applyAlignment="1" applyProtection="1">
      <alignment horizontal="left" vertical="center"/>
    </xf>
    <xf numFmtId="0" fontId="0" fillId="2" borderId="0" xfId="0" applyFill="1" applyAlignment="1">
      <alignment horizontal="left" vertical="center"/>
    </xf>
    <xf numFmtId="0" fontId="23" fillId="2" borderId="10" xfId="0" applyFont="1" applyFill="1" applyBorder="1" applyAlignment="1">
      <alignment horizontal="left" vertical="center" wrapText="1"/>
    </xf>
    <xf numFmtId="0" fontId="0" fillId="2" borderId="10" xfId="0" applyFill="1" applyBorder="1"/>
    <xf numFmtId="1" fontId="14" fillId="4" borderId="4" xfId="0" applyNumberFormat="1" applyFont="1" applyFill="1" applyBorder="1" applyAlignment="1">
      <alignment horizontal="center" vertical="center" wrapText="1"/>
    </xf>
    <xf numFmtId="1" fontId="14" fillId="4" borderId="7" xfId="0" applyNumberFormat="1" applyFont="1" applyFill="1" applyBorder="1" applyAlignment="1">
      <alignment horizontal="center" vertical="center" wrapText="1"/>
    </xf>
    <xf numFmtId="1" fontId="14" fillId="6" borderId="3" xfId="0" applyNumberFormat="1" applyFont="1" applyFill="1" applyBorder="1" applyAlignment="1">
      <alignment horizontal="center" vertical="center" wrapText="1"/>
    </xf>
    <xf numFmtId="0" fontId="0" fillId="0" borderId="11" xfId="0" applyBorder="1"/>
    <xf numFmtId="164" fontId="14" fillId="4" borderId="0" xfId="0" applyNumberFormat="1" applyFont="1" applyFill="1" applyAlignment="1">
      <alignment horizontal="center" vertical="center" wrapText="1"/>
    </xf>
    <xf numFmtId="164" fontId="14" fillId="4" borderId="10" xfId="0" applyNumberFormat="1" applyFont="1" applyFill="1" applyBorder="1" applyAlignment="1">
      <alignment horizontal="center" vertical="center" wrapText="1"/>
    </xf>
    <xf numFmtId="1" fontId="14" fillId="4" borderId="13" xfId="0" applyNumberFormat="1" applyFont="1" applyFill="1" applyBorder="1" applyAlignment="1">
      <alignment horizontal="center" vertical="center" wrapText="1"/>
    </xf>
    <xf numFmtId="1" fontId="14" fillId="4" borderId="12" xfId="0" applyNumberFormat="1" applyFont="1" applyFill="1" applyBorder="1" applyAlignment="1">
      <alignment horizontal="center" vertical="center" wrapText="1"/>
    </xf>
    <xf numFmtId="1" fontId="14" fillId="4" borderId="6"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164" fontId="15" fillId="2" borderId="0" xfId="0" applyNumberFormat="1" applyFont="1" applyFill="1" applyAlignment="1">
      <alignment horizontal="left" vertical="center" wrapText="1"/>
    </xf>
    <xf numFmtId="164" fontId="15" fillId="2" borderId="0" xfId="0" applyNumberFormat="1" applyFont="1" applyFill="1" applyAlignment="1">
      <alignment horizontal="left" vertical="center"/>
    </xf>
    <xf numFmtId="1" fontId="14" fillId="6" borderId="8" xfId="0" applyNumberFormat="1" applyFont="1" applyFill="1" applyBorder="1" applyAlignment="1">
      <alignment horizontal="center" vertical="center" wrapText="1"/>
    </xf>
    <xf numFmtId="1" fontId="14" fillId="6" borderId="9" xfId="0" applyNumberFormat="1" applyFont="1" applyFill="1" applyBorder="1" applyAlignment="1">
      <alignment horizontal="center" vertical="center" wrapText="1"/>
    </xf>
    <xf numFmtId="164" fontId="19" fillId="0" borderId="0" xfId="0" applyNumberFormat="1" applyFont="1" applyAlignment="1">
      <alignment horizontal="left" vertical="center" wrapText="1"/>
    </xf>
    <xf numFmtId="164" fontId="19" fillId="2" borderId="0" xfId="0" applyNumberFormat="1" applyFont="1" applyFill="1" applyAlignment="1">
      <alignment horizontal="left" vertical="center" wrapText="1"/>
    </xf>
    <xf numFmtId="0" fontId="0" fillId="2" borderId="0" xfId="0" applyFill="1" applyAlignment="1">
      <alignment horizontal="left" vertical="center" wrapText="1"/>
    </xf>
    <xf numFmtId="0" fontId="15" fillId="2" borderId="11" xfId="0" applyFont="1" applyFill="1" applyBorder="1" applyAlignment="1">
      <alignment horizontal="left" vertical="center"/>
    </xf>
    <xf numFmtId="164" fontId="14" fillId="4" borderId="11" xfId="0" applyNumberFormat="1" applyFont="1" applyFill="1" applyBorder="1" applyAlignment="1">
      <alignment horizontal="center" vertical="center" wrapText="1"/>
    </xf>
    <xf numFmtId="1" fontId="17" fillId="5" borderId="6" xfId="0" applyNumberFormat="1" applyFont="1" applyFill="1" applyBorder="1" applyAlignment="1">
      <alignment horizontal="center" vertical="center" wrapText="1"/>
    </xf>
    <xf numFmtId="1" fontId="14" fillId="4" borderId="8" xfId="0" applyNumberFormat="1"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164" fontId="11" fillId="0" borderId="0" xfId="0" applyNumberFormat="1" applyFont="1" applyAlignment="1">
      <alignment horizontal="left" vertical="center" wrapText="1"/>
    </xf>
    <xf numFmtId="164" fontId="14" fillId="5" borderId="11" xfId="0" applyNumberFormat="1" applyFont="1" applyFill="1" applyBorder="1" applyAlignment="1">
      <alignment horizontal="center" vertical="center" wrapText="1"/>
    </xf>
    <xf numFmtId="164" fontId="14" fillId="5" borderId="0" xfId="0" applyNumberFormat="1" applyFont="1" applyFill="1" applyAlignment="1">
      <alignment horizontal="center" vertical="center" wrapText="1"/>
    </xf>
    <xf numFmtId="164" fontId="14" fillId="5" borderId="10" xfId="0" applyNumberFormat="1" applyFont="1" applyFill="1" applyBorder="1" applyAlignment="1">
      <alignment horizontal="center" vertical="center" wrapText="1"/>
    </xf>
    <xf numFmtId="1" fontId="14" fillId="4" borderId="3" xfId="0" applyNumberFormat="1" applyFont="1" applyFill="1" applyBorder="1" applyAlignment="1">
      <alignment horizontal="center" vertical="center" wrapText="1"/>
    </xf>
    <xf numFmtId="1" fontId="14" fillId="4" borderId="11" xfId="0" applyNumberFormat="1" applyFont="1" applyFill="1" applyBorder="1" applyAlignment="1">
      <alignment horizontal="center" vertical="center" wrapText="1"/>
    </xf>
    <xf numFmtId="1" fontId="14" fillId="4" borderId="0" xfId="0" applyNumberFormat="1" applyFont="1" applyFill="1" applyAlignment="1">
      <alignment horizontal="center" vertical="center" wrapText="1"/>
    </xf>
    <xf numFmtId="1" fontId="14" fillId="4" borderId="10" xfId="0" applyNumberFormat="1" applyFont="1" applyFill="1" applyBorder="1" applyAlignment="1">
      <alignment horizontal="center" vertical="center" wrapText="1"/>
    </xf>
    <xf numFmtId="164" fontId="15" fillId="0" borderId="0" xfId="0" applyNumberFormat="1" applyFont="1" applyAlignment="1">
      <alignment horizontal="left" vertical="center"/>
    </xf>
    <xf numFmtId="164" fontId="15" fillId="0" borderId="0" xfId="0" applyNumberFormat="1" applyFont="1" applyAlignment="1">
      <alignment horizontal="left" vertical="center" wrapText="1"/>
    </xf>
    <xf numFmtId="0" fontId="14" fillId="8" borderId="0" xfId="0" applyFont="1" applyFill="1" applyAlignment="1">
      <alignment horizontal="center" vertical="center" wrapText="1"/>
    </xf>
    <xf numFmtId="0" fontId="14" fillId="8" borderId="11" xfId="0" applyFont="1" applyFill="1" applyBorder="1" applyAlignment="1">
      <alignment horizontal="center" vertical="center" wrapText="1"/>
    </xf>
    <xf numFmtId="164" fontId="15" fillId="0" borderId="0" xfId="0" applyNumberFormat="1" applyFont="1" applyAlignment="1">
      <alignment horizontal="left" wrapText="1"/>
    </xf>
    <xf numFmtId="1" fontId="14" fillId="7" borderId="8" xfId="0" applyNumberFormat="1" applyFont="1" applyFill="1" applyBorder="1" applyAlignment="1">
      <alignment horizontal="center" vertical="center" wrapText="1"/>
    </xf>
    <xf numFmtId="1" fontId="14" fillId="7" borderId="9" xfId="0" applyNumberFormat="1" applyFont="1" applyFill="1" applyBorder="1" applyAlignment="1">
      <alignment horizontal="center" vertical="center" wrapText="1"/>
    </xf>
    <xf numFmtId="164" fontId="14" fillId="8" borderId="0" xfId="0" applyNumberFormat="1" applyFont="1" applyFill="1" applyAlignment="1">
      <alignment horizontal="center" vertical="center" wrapText="1"/>
    </xf>
    <xf numFmtId="164" fontId="15" fillId="0" borderId="11" xfId="0" applyNumberFormat="1" applyFont="1" applyBorder="1" applyAlignment="1">
      <alignment horizontal="left" vertical="center"/>
    </xf>
    <xf numFmtId="0" fontId="14" fillId="9" borderId="11" xfId="0" applyFont="1" applyFill="1" applyBorder="1" applyAlignment="1">
      <alignment horizontal="center" vertical="center" wrapText="1"/>
    </xf>
    <xf numFmtId="49" fontId="14" fillId="9" borderId="11" xfId="0" applyNumberFormat="1" applyFont="1" applyFill="1" applyBorder="1" applyAlignment="1">
      <alignment horizontal="center" vertical="center" wrapText="1"/>
    </xf>
    <xf numFmtId="164" fontId="14" fillId="8" borderId="11" xfId="0" applyNumberFormat="1" applyFont="1" applyFill="1" applyBorder="1" applyAlignment="1">
      <alignment horizontal="center" vertical="center" wrapText="1"/>
    </xf>
    <xf numFmtId="164" fontId="15" fillId="0" borderId="0" xfId="0" applyNumberFormat="1" applyFont="1" applyAlignment="1">
      <alignment horizontal="left"/>
    </xf>
    <xf numFmtId="164" fontId="19" fillId="2" borderId="0" xfId="0" applyNumberFormat="1" applyFont="1" applyFill="1" applyAlignment="1">
      <alignment horizontal="left" wrapText="1"/>
    </xf>
    <xf numFmtId="0" fontId="11" fillId="0" borderId="0" xfId="0" applyFont="1" applyAlignment="1">
      <alignment horizontal="left" vertical="center" wrapText="1"/>
    </xf>
    <xf numFmtId="1" fontId="14" fillId="10" borderId="8" xfId="0" applyNumberFormat="1" applyFont="1" applyFill="1" applyBorder="1" applyAlignment="1">
      <alignment horizontal="center" vertical="center" wrapText="1"/>
    </xf>
    <xf numFmtId="1" fontId="14" fillId="10" borderId="9" xfId="0" applyNumberFormat="1" applyFont="1" applyFill="1" applyBorder="1" applyAlignment="1">
      <alignment horizontal="center" vertical="center" wrapText="1"/>
    </xf>
    <xf numFmtId="0" fontId="15" fillId="0" borderId="0" xfId="0" applyFont="1" applyAlignment="1">
      <alignment horizontal="left" vertical="center" wrapText="1"/>
    </xf>
    <xf numFmtId="1" fontId="14" fillId="10" borderId="3" xfId="0" applyNumberFormat="1" applyFont="1" applyFill="1" applyBorder="1" applyAlignment="1">
      <alignment horizontal="center" vertical="center" wrapText="1"/>
    </xf>
    <xf numFmtId="1" fontId="14" fillId="10" borderId="11"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0" fontId="0" fillId="2" borderId="0" xfId="0" applyFill="1" applyAlignment="1">
      <alignment horizontal="left" wrapText="1"/>
    </xf>
    <xf numFmtId="164" fontId="14" fillId="4" borderId="15" xfId="0" applyNumberFormat="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164" fontId="14" fillId="4" borderId="5" xfId="0" applyNumberFormat="1" applyFont="1" applyFill="1" applyBorder="1" applyAlignment="1">
      <alignment horizontal="center" vertical="center" wrapText="1"/>
    </xf>
    <xf numFmtId="1" fontId="14" fillId="4" borderId="1" xfId="0" applyNumberFormat="1" applyFont="1" applyFill="1" applyBorder="1" applyAlignment="1">
      <alignment horizontal="center" vertical="center" wrapText="1"/>
    </xf>
    <xf numFmtId="1" fontId="14" fillId="4" borderId="9" xfId="0" applyNumberFormat="1" applyFont="1" applyFill="1" applyBorder="1" applyAlignment="1">
      <alignment horizontal="center" vertical="center" wrapText="1"/>
    </xf>
    <xf numFmtId="1" fontId="14" fillId="4" borderId="14" xfId="0" applyNumberFormat="1" applyFont="1" applyFill="1" applyBorder="1" applyAlignment="1">
      <alignment horizontal="center" vertical="center" wrapText="1"/>
    </xf>
    <xf numFmtId="164" fontId="19" fillId="0" borderId="0" xfId="0" applyNumberFormat="1" applyFont="1" applyAlignment="1">
      <alignment horizontal="left" wrapText="1"/>
    </xf>
    <xf numFmtId="164" fontId="19" fillId="2" borderId="0" xfId="0" applyNumberFormat="1" applyFont="1" applyFill="1" applyAlignment="1">
      <alignment horizontal="left" vertical="center"/>
    </xf>
    <xf numFmtId="0" fontId="0" fillId="0" borderId="0" xfId="0" applyAlignment="1">
      <alignment horizontal="left" vertical="center" wrapText="1"/>
    </xf>
    <xf numFmtId="1" fontId="11" fillId="0" borderId="0" xfId="0" applyNumberFormat="1" applyFont="1" applyAlignment="1">
      <alignment horizontal="left" vertical="center" wrapText="1"/>
    </xf>
    <xf numFmtId="0" fontId="14" fillId="9" borderId="0" xfId="0" applyFont="1" applyFill="1" applyAlignment="1">
      <alignment horizontal="center" vertical="center" wrapText="1"/>
    </xf>
    <xf numFmtId="3" fontId="14" fillId="9" borderId="11" xfId="0" applyNumberFormat="1" applyFont="1" applyFill="1" applyBorder="1" applyAlignment="1">
      <alignment horizontal="center" vertical="center" wrapText="1"/>
    </xf>
    <xf numFmtId="164" fontId="15" fillId="0" borderId="11" xfId="0" applyNumberFormat="1" applyFont="1" applyBorder="1" applyAlignment="1">
      <alignment horizontal="left" wrapText="1"/>
    </xf>
    <xf numFmtId="164" fontId="14" fillId="4" borderId="12" xfId="0" applyNumberFormat="1" applyFont="1" applyFill="1" applyBorder="1" applyAlignment="1">
      <alignment horizontal="center" vertical="center" wrapText="1"/>
    </xf>
    <xf numFmtId="164" fontId="14" fillId="4" borderId="1" xfId="0" applyNumberFormat="1" applyFont="1" applyFill="1" applyBorder="1" applyAlignment="1">
      <alignment horizontal="center" vertical="center" wrapText="1"/>
    </xf>
    <xf numFmtId="164" fontId="14" fillId="4" borderId="13" xfId="0" applyNumberFormat="1" applyFont="1" applyFill="1" applyBorder="1" applyAlignment="1">
      <alignment horizontal="center" vertical="center" wrapText="1"/>
    </xf>
    <xf numFmtId="0" fontId="14" fillId="4" borderId="6" xfId="0" applyFont="1" applyFill="1" applyBorder="1" applyAlignment="1">
      <alignment horizontal="center" wrapText="1"/>
    </xf>
    <xf numFmtId="0" fontId="14" fillId="4" borderId="8" xfId="0" applyFont="1" applyFill="1" applyBorder="1" applyAlignment="1">
      <alignment horizontal="center" wrapText="1"/>
    </xf>
    <xf numFmtId="1" fontId="14" fillId="4" borderId="15" xfId="0" applyNumberFormat="1" applyFont="1" applyFill="1" applyBorder="1" applyAlignment="1">
      <alignment horizontal="center" vertical="center" wrapText="1"/>
    </xf>
    <xf numFmtId="1" fontId="14" fillId="4" borderId="5" xfId="0" applyNumberFormat="1" applyFont="1" applyFill="1" applyBorder="1" applyAlignment="1">
      <alignment horizontal="center" vertical="center" wrapText="1"/>
    </xf>
    <xf numFmtId="0" fontId="15" fillId="2" borderId="11" xfId="0" applyFont="1" applyFill="1" applyBorder="1" applyAlignment="1">
      <alignment horizontal="left" vertical="center" wrapText="1"/>
    </xf>
    <xf numFmtId="0" fontId="11" fillId="2" borderId="10" xfId="0" applyFont="1" applyFill="1" applyBorder="1" applyAlignment="1">
      <alignment vertical="center" wrapText="1"/>
    </xf>
    <xf numFmtId="164" fontId="14" fillId="4" borderId="3" xfId="0" applyNumberFormat="1" applyFont="1" applyFill="1" applyBorder="1" applyAlignment="1">
      <alignment horizontal="center" vertical="center" wrapText="1"/>
    </xf>
    <xf numFmtId="164" fontId="14" fillId="4" borderId="4" xfId="0" applyNumberFormat="1" applyFont="1" applyFill="1" applyBorder="1" applyAlignment="1">
      <alignment horizontal="center" vertical="center" wrapText="1"/>
    </xf>
    <xf numFmtId="164" fontId="14" fillId="4" borderId="7"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0" xfId="0" applyFont="1" applyAlignment="1">
      <alignmen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xf>
    <xf numFmtId="0" fontId="0" fillId="0" borderId="0" xfId="0" applyAlignment="1">
      <alignment vertical="center" wrapText="1"/>
    </xf>
    <xf numFmtId="0" fontId="11" fillId="0" borderId="10" xfId="0" applyFont="1" applyBorder="1" applyAlignment="1">
      <alignment vertical="center" wrapText="1"/>
    </xf>
    <xf numFmtId="1" fontId="14" fillId="10" borderId="7" xfId="0" applyNumberFormat="1" applyFont="1" applyFill="1" applyBorder="1" applyAlignment="1">
      <alignment horizontal="center" vertical="center" wrapText="1"/>
    </xf>
    <xf numFmtId="1" fontId="14" fillId="10" borderId="10" xfId="0" applyNumberFormat="1" applyFont="1" applyFill="1" applyBorder="1" applyAlignment="1">
      <alignment horizontal="center" vertical="center" wrapText="1"/>
    </xf>
    <xf numFmtId="0" fontId="15" fillId="0" borderId="0" xfId="0" applyFont="1" applyAlignment="1">
      <alignment horizontal="left" wrapText="1"/>
    </xf>
    <xf numFmtId="0" fontId="17" fillId="0" borderId="9" xfId="0" applyFont="1" applyBorder="1"/>
    <xf numFmtId="164" fontId="15" fillId="2" borderId="0" xfId="0" applyNumberFormat="1" applyFont="1" applyFill="1" applyAlignment="1">
      <alignment horizontal="left" wrapText="1"/>
    </xf>
    <xf numFmtId="0" fontId="11" fillId="2" borderId="0" xfId="0" applyFont="1" applyFill="1" applyAlignment="1">
      <alignment horizontal="left" vertical="center" wrapText="1"/>
    </xf>
    <xf numFmtId="0" fontId="14"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9" fillId="2" borderId="0" xfId="0" applyFont="1" applyFill="1" applyAlignment="1">
      <alignment vertical="center" wrapText="1"/>
    </xf>
  </cellXfs>
  <cellStyles count="3">
    <cellStyle name="Hyperlink 3" xfId="2" xr:uid="{13780AD1-3B8C-484F-A74C-E6F3EC998A63}"/>
    <cellStyle name="Link 4" xfId="1" xr:uid="{D48C78E8-9216-4F70-B7BB-4841ED672F46}"/>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103784</xdr:colOff>
      <xdr:row>2</xdr:row>
      <xdr:rowOff>12606</xdr:rowOff>
    </xdr:to>
    <xdr:pic>
      <xdr:nvPicPr>
        <xdr:cNvPr id="2" name="Grafik 1">
          <a:extLst>
            <a:ext uri="{FF2B5EF4-FFF2-40B4-BE49-F238E27FC236}">
              <a16:creationId xmlns:a16="http://schemas.microsoft.com/office/drawing/2014/main" id="{87C4CC9A-E702-48F1-BDE9-76AEDD4A75A8}"/>
            </a:ext>
          </a:extLst>
        </xdr:cNvPr>
        <xdr:cNvPicPr>
          <a:picLocks noChangeAspect="1"/>
        </xdr:cNvPicPr>
      </xdr:nvPicPr>
      <xdr:blipFill>
        <a:blip xmlns:r="http://schemas.openxmlformats.org/officeDocument/2006/relationships" r:embed="rId1"/>
        <a:stretch>
          <a:fillRect/>
        </a:stretch>
      </xdr:blipFill>
      <xdr:spPr>
        <a:xfrm>
          <a:off x="9281160" y="167640"/>
          <a:ext cx="1749704" cy="39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6</xdr:col>
      <xdr:colOff>970</xdr:colOff>
      <xdr:row>57</xdr:row>
      <xdr:rowOff>70343</xdr:rowOff>
    </xdr:to>
    <xdr:pic>
      <xdr:nvPicPr>
        <xdr:cNvPr id="2" name="Grafik 1">
          <a:extLst>
            <a:ext uri="{FF2B5EF4-FFF2-40B4-BE49-F238E27FC236}">
              <a16:creationId xmlns:a16="http://schemas.microsoft.com/office/drawing/2014/main" id="{996DD98F-3407-44C2-8B5C-5A9353BC8D50}"/>
            </a:ext>
          </a:extLst>
        </xdr:cNvPr>
        <xdr:cNvPicPr>
          <a:picLocks noChangeAspect="1"/>
        </xdr:cNvPicPr>
      </xdr:nvPicPr>
      <xdr:blipFill>
        <a:blip xmlns:r="http://schemas.openxmlformats.org/officeDocument/2006/relationships" r:embed="rId1"/>
        <a:stretch>
          <a:fillRect/>
        </a:stretch>
      </xdr:blipFill>
      <xdr:spPr>
        <a:xfrm>
          <a:off x="0" y="533400"/>
          <a:ext cx="6954220" cy="89571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G-vie/G-VIE-Daten/Querschnitt/Daten/Quer-V&#214;/Zahlenkompa&#223;/2003/Schaubilder2003.xls" TargetMode="External"/><Relationship Id="rId1" Type="http://schemas.openxmlformats.org/officeDocument/2006/relationships/externalLinkPath" Target="/G-vie/G-VIE-Daten/Querschnitt/Daten/Quer-V&#214;/Zahlenkompa&#223;/2003/Schaubilder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bhuhn\raid\G-vie\G-VIE-Daten\Querschnitt\Daten\Quer-V&#214;\Zahlenkompa&#223;\2003\Schaubilder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s.stba.de\DATA\H2\Alle_Mitarbeiter\Bildungsbericht\Bildungsbericht_2026\04_Kapitel_B\B1\daten\daten\statistischer-bericht-allgemeinbildende-schulen-21101002470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s.stba.de\DATA\H2\Alle_Mitarbeiter\Bildungsbericht\Bildungsbericht_2026\04_Kapitel_B\B1\daten\daten\statistischer-bericht-berufliche-schulen-21102002470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s.stba.de\DATA\H2\Alle_Mitarbeiter\Bildungsbericht\Bildungsbericht_2026\04_Kapitel_B\B1\daten\daten\2110200247005_SB.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G-VIB/G-VIB-Daten/Gruppenleiter/Zusammenarbeit/Alle_Mitarbeiter/Bildungsbericht/Bildungsbericht_2010/Datenanforderungen/1_Bildungsstand_nach_Altersgruppen.xls" TargetMode="External"/><Relationship Id="rId1" Type="http://schemas.openxmlformats.org/officeDocument/2006/relationships/externalLinkPath" Target="/G-VIB/G-VIB-Daten/Gruppenleiter/Zusammenarbeit/Alle_Mitarbeiter/Bildungsbericht/Bildungsbericht_2010/Datenanforderungen/1_Bildungsstand_nach_Altersgrupp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s.stba.de\DATA\G-VIB\G-VIB-Daten\Gruppenleiter\Zusammenarbeit\Alle_Mitarbeiter\Bildungsbericht\Bildungsbericht_2010\Datenanforderungen\1_Bildungsstand_nach_Altersgruppen.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23%23FREITA/WINDOWS/EXCEL/JAHRBUCH/KAPIT-17/17-10ALT.XLS" TargetMode="External"/><Relationship Id="rId1" Type="http://schemas.openxmlformats.org/officeDocument/2006/relationships/externalLinkPath" Target="/%23%23FREITA/WINDOWS/EXCEL/JAHRBUCH/KAPIT-17/17-10AL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s.stba.de\DATA\%23%23FREITA\WINDOWS\EXCEL\JAHRBUCH\KAPIT-17\17-10A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 val="BIZ 2.11.1"/>
      <sheetName val="Schaubild Seite 29"/>
      <sheetName val="JB 17.1"/>
      <sheetName val="E_6_1_Deutschland"/>
      <sheetName val="Prg"/>
      <sheetName val="UOE"/>
      <sheetName val="1_ENRL_Status"/>
      <sheetName val="UOE_BBE2022"/>
      <sheetName val="UOE_Alter"/>
      <sheetName val="FREITAB6"/>
      <sheetName val="ISCMAP-QUAL"/>
      <sheetName val="schulform"/>
      <sheetName val="List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aubilder2003"/>
      <sheetName val="Schaubild Seite 29"/>
      <sheetName val="Daten"/>
      <sheetName val="JB 17.1"/>
      <sheetName val="MZ"/>
      <sheetName val="Statistik-Infoseite"/>
      <sheetName val="p5_ageISC5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aubilder2003"/>
      <sheetName val="Schaubild Seite 29"/>
      <sheetName val="Daten"/>
      <sheetName val="JB 17.1"/>
      <sheetName val="ZR SGB i Be"/>
      <sheetName val="Graph 3.7.a"/>
      <sheetName val="E_6_1_Deutschlan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altsübersicht"/>
      <sheetName val="GENESIS-Online"/>
      <sheetName val="Impressum"/>
      <sheetName val="Informationen zur Statistik"/>
      <sheetName val="21111-01"/>
      <sheetName val="21111-02"/>
      <sheetName val="21111-03"/>
      <sheetName val="21111-04"/>
      <sheetName val="21111-05"/>
      <sheetName val="21111-06"/>
      <sheetName val="21111-07"/>
      <sheetName val="21111-08"/>
      <sheetName val="21111-09"/>
      <sheetName val="21111-10"/>
      <sheetName val="21111-11"/>
      <sheetName val="21111-12"/>
      <sheetName val="21111-13"/>
      <sheetName val="21111-14"/>
      <sheetName val="21111-15"/>
      <sheetName val="21111-16"/>
      <sheetName val="21111-17"/>
      <sheetName val="21111-18"/>
      <sheetName val="21111-19"/>
      <sheetName val="21111-20"/>
      <sheetName val="21111-21"/>
      <sheetName val="21111-22"/>
      <sheetName val="21111-23"/>
      <sheetName val="Erläuterung zu CSV-Tabellen"/>
      <sheetName val="csv-21111-01"/>
      <sheetName val="csv-21111-02"/>
      <sheetName val="csv-21111-03"/>
      <sheetName val="csv-21111-04"/>
      <sheetName val="csv-21111-05"/>
      <sheetName val="csv_21111-06"/>
      <sheetName val="csv-21111-07"/>
      <sheetName val="csv-21111-08"/>
      <sheetName val="csv-21111-09"/>
      <sheetName val="csv-21111-10"/>
      <sheetName val="csv-21111-11"/>
      <sheetName val="csv-21111-12"/>
      <sheetName val="csv-21111-13"/>
      <sheetName val="csv-21111-14"/>
      <sheetName val="csv-21111-15"/>
      <sheetName val="csv-21111-16"/>
      <sheetName val="csv-21111-17"/>
      <sheetName val="csv-21111-18"/>
      <sheetName val="csv-21111-19"/>
      <sheetName val="cvs-21111-20"/>
      <sheetName val="csv-21111-21"/>
      <sheetName val="csv-21111-22"/>
      <sheetName val="csv-21111-23"/>
      <sheetName val="Daten"/>
    </sheetNames>
    <sheetDataSet>
      <sheetData sheetId="0"/>
      <sheetData sheetId="1"/>
      <sheetData sheetId="2"/>
      <sheetData sheetId="3"/>
      <sheetData sheetId="4"/>
      <sheetData sheetId="5">
        <row r="13">
          <cell r="D13">
            <v>1911</v>
          </cell>
        </row>
      </sheetData>
      <sheetData sheetId="6"/>
      <sheetData sheetId="7">
        <row r="1467">
          <cell r="E1467">
            <v>8819489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altsübersicht"/>
      <sheetName val="GENESIS-Online"/>
      <sheetName val="Impressum"/>
      <sheetName val="Informationen zur Statistik"/>
      <sheetName val="21121-01"/>
      <sheetName val="21121-02"/>
      <sheetName val="21121-03"/>
      <sheetName val="21121-04"/>
      <sheetName val="21121-05"/>
      <sheetName val="21121-06"/>
      <sheetName val="21121-07"/>
      <sheetName val="21121-08"/>
      <sheetName val="21121-09"/>
      <sheetName val="21121-10"/>
      <sheetName val="21121-11"/>
      <sheetName val="21121-12"/>
      <sheetName val="21121-13"/>
      <sheetName val="21121-14"/>
      <sheetName val="21121-15"/>
      <sheetName val="Erläuterung zu CSV-Tabellen"/>
      <sheetName val="csv-21121-01"/>
      <sheetName val="csv-21121-02"/>
      <sheetName val="csv-21121-03"/>
      <sheetName val="csv-21121-04"/>
      <sheetName val="csv-21121-05"/>
      <sheetName val="csv-21121-06"/>
      <sheetName val="csv-21121-07"/>
      <sheetName val="csv-21121-08"/>
      <sheetName val="csv-21121-09"/>
      <sheetName val="csv-21121-10"/>
      <sheetName val="csv-21121-11"/>
      <sheetName val="csv-21121-12"/>
      <sheetName val="csv-21121-13"/>
      <sheetName val="csv-21121-14"/>
      <sheetName val="csv-21121-15"/>
      <sheetName val="Daten"/>
    </sheetNames>
    <sheetDataSet>
      <sheetData sheetId="0"/>
      <sheetData sheetId="1"/>
      <sheetData sheetId="2"/>
      <sheetData sheetId="3"/>
      <sheetData sheetId="4"/>
      <sheetData sheetId="5">
        <row r="6">
          <cell r="D6">
            <v>8314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haltsübersicht"/>
      <sheetName val="GENESIS-Online"/>
      <sheetName val="Impressum"/>
      <sheetName val="Informationen zur Statistik"/>
      <sheetName val="21121-01"/>
      <sheetName val="21121-02"/>
      <sheetName val="21121-03"/>
      <sheetName val="21121-04"/>
      <sheetName val="21121-05"/>
      <sheetName val="21121-06"/>
      <sheetName val="21121-07"/>
      <sheetName val="21121-08"/>
      <sheetName val="21121-09"/>
      <sheetName val="21121-10"/>
      <sheetName val="21121-11"/>
      <sheetName val="21121-12"/>
      <sheetName val="21121-13"/>
      <sheetName val="21121-14"/>
      <sheetName val="21121-15"/>
      <sheetName val="Erläuterung zu CSV-Tabellen"/>
      <sheetName val="csv-21121-01"/>
      <sheetName val="csv-21121-02"/>
      <sheetName val="csv-21121-03"/>
      <sheetName val="csv-21121-04"/>
      <sheetName val="csv-21121-05"/>
      <sheetName val="csv-21121-06"/>
      <sheetName val="csv-21121-07"/>
      <sheetName val="csv-21121-08"/>
      <sheetName val="csv-21121-09"/>
      <sheetName val="csv-21121-10"/>
      <sheetName val="csv-21121-11"/>
      <sheetName val="csv-21121-12"/>
      <sheetName val="csv-21121-13"/>
      <sheetName val="csv-21121-14"/>
      <sheetName val="csv-21121-15"/>
      <sheetName val="Daten"/>
    </sheetNames>
    <sheetDataSet>
      <sheetData sheetId="0"/>
      <sheetData sheetId="1"/>
      <sheetData sheetId="2"/>
      <sheetData sheetId="3"/>
      <sheetData sheetId="4"/>
      <sheetData sheetId="5"/>
      <sheetData sheetId="6">
        <row r="1107">
          <cell r="F1107">
            <v>1290857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
      <sheetName val="1.2"/>
      <sheetName val="Jahrbuch"/>
      <sheetName val="Info"/>
      <sheetName val="Anfrage"/>
      <sheetName val="Datenreport"/>
      <sheetName val="Daten"/>
      <sheetName val="MZ"/>
      <sheetName val="Zahlenkompaß"/>
      <sheetName val="Internet"/>
      <sheetName val="2007"/>
      <sheetName val="PL"/>
      <sheetName val="Makros"/>
      <sheetName val="BIZ 2.11.1"/>
      <sheetName val="Schaubild Seite 29"/>
      <sheetName val="JB 17.1"/>
      <sheetName val="E_6_1_Deutschland"/>
      <sheetName val="Prg"/>
      <sheetName val="UOE"/>
      <sheetName val="1_ENRL_Status"/>
      <sheetName val="UOE_BBE2022"/>
      <sheetName val="UOE_Alter"/>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sheetName val="1.2"/>
      <sheetName val="Jahrbuch"/>
      <sheetName val="Info"/>
      <sheetName val="Anfrage"/>
      <sheetName val="Datenreport"/>
      <sheetName val="Daten"/>
      <sheetName val="MZ"/>
      <sheetName val="Zahlenkompaß"/>
      <sheetName val="Internet"/>
      <sheetName val="2007"/>
      <sheetName val="PL"/>
      <sheetName val="Makros"/>
      <sheetName val="JB 17.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Jb 17.10"/>
      <sheetName val="Info"/>
      <sheetName val="Daten"/>
      <sheetName val="JB 17.1"/>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b 17.10"/>
      <sheetName val="Info"/>
      <sheetName val="Daten"/>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5D9F1"/>
  </sheetPr>
  <dimension ref="A2:K45"/>
  <sheetViews>
    <sheetView showGridLines="0" tabSelected="1" zoomScaleNormal="100" workbookViewId="0">
      <selection activeCell="A45" sqref="A45:J45"/>
    </sheetView>
  </sheetViews>
  <sheetFormatPr baseColWidth="10" defaultRowHeight="13.2"/>
  <cols>
    <col min="1" max="1" width="15.5546875" customWidth="1"/>
    <col min="2" max="8" width="14.33203125" customWidth="1"/>
    <col min="9" max="9" width="19.44140625" customWidth="1"/>
    <col min="10" max="10" width="24" customWidth="1"/>
  </cols>
  <sheetData>
    <row r="2" spans="1:11" ht="30" customHeight="1">
      <c r="A2" s="195" t="s">
        <v>183</v>
      </c>
      <c r="B2" s="195"/>
      <c r="C2" s="195"/>
      <c r="D2" s="195"/>
      <c r="E2" s="195"/>
      <c r="F2" s="195"/>
      <c r="G2" s="195"/>
      <c r="H2" s="195"/>
      <c r="I2" s="195"/>
      <c r="J2" s="317"/>
    </row>
    <row r="4" spans="1:11" ht="14.4" customHeight="1">
      <c r="A4" s="2" t="s">
        <v>49</v>
      </c>
    </row>
    <row r="5" spans="1:11" ht="14.4" customHeight="1">
      <c r="A5" s="2"/>
      <c r="J5" s="13" t="s">
        <v>193</v>
      </c>
    </row>
    <row r="6" spans="1:11" ht="14.4" customHeight="1">
      <c r="A6" s="199" t="s">
        <v>184</v>
      </c>
      <c r="B6" s="200"/>
      <c r="C6" s="200"/>
      <c r="D6" s="200"/>
      <c r="E6" s="200"/>
      <c r="F6" s="200"/>
      <c r="G6" s="200"/>
      <c r="H6" s="200"/>
      <c r="I6" s="200"/>
      <c r="J6" s="13" t="s">
        <v>185</v>
      </c>
    </row>
    <row r="7" spans="1:11" ht="14.4" customHeight="1">
      <c r="A7" s="5"/>
      <c r="B7" s="5"/>
      <c r="C7" s="5"/>
      <c r="D7" s="5"/>
      <c r="E7" s="5"/>
      <c r="F7" s="5"/>
      <c r="G7" s="5"/>
      <c r="H7" s="5"/>
      <c r="I7" s="5"/>
      <c r="J7" s="5"/>
      <c r="K7" s="4"/>
    </row>
    <row r="8" spans="1:11" ht="14.4" customHeight="1">
      <c r="A8" s="194" t="s">
        <v>186</v>
      </c>
      <c r="B8" s="198" t="s">
        <v>93</v>
      </c>
      <c r="C8" s="198"/>
      <c r="D8" s="198"/>
      <c r="E8" s="198"/>
      <c r="F8" s="198"/>
      <c r="G8" s="198"/>
      <c r="H8" s="198"/>
      <c r="I8" s="198"/>
      <c r="J8" s="18" t="s">
        <v>186</v>
      </c>
      <c r="K8" s="4"/>
    </row>
    <row r="9" spans="1:11" ht="14.4" customHeight="1">
      <c r="A9" s="194" t="s">
        <v>94</v>
      </c>
      <c r="B9" s="197" t="s">
        <v>250</v>
      </c>
      <c r="C9" s="198"/>
      <c r="D9" s="198"/>
      <c r="E9" s="198"/>
      <c r="F9" s="198"/>
      <c r="G9" s="198"/>
      <c r="H9" s="198"/>
      <c r="I9" s="198"/>
      <c r="J9" s="18" t="s">
        <v>108</v>
      </c>
      <c r="K9" s="4"/>
    </row>
    <row r="10" spans="1:11" ht="14.4" customHeight="1">
      <c r="A10" s="194" t="s">
        <v>95</v>
      </c>
      <c r="B10" s="197" t="s">
        <v>252</v>
      </c>
      <c r="C10" s="198"/>
      <c r="D10" s="198"/>
      <c r="E10" s="198"/>
      <c r="F10" s="198"/>
      <c r="G10" s="198"/>
      <c r="H10" s="198"/>
      <c r="I10" s="198"/>
      <c r="J10" s="18" t="s">
        <v>109</v>
      </c>
      <c r="K10" s="4"/>
    </row>
    <row r="11" spans="1:11" ht="12.75" customHeight="1">
      <c r="A11" s="194" t="s">
        <v>96</v>
      </c>
      <c r="B11" s="197" t="s">
        <v>257</v>
      </c>
      <c r="C11" s="198"/>
      <c r="D11" s="198"/>
      <c r="E11" s="198"/>
      <c r="F11" s="198"/>
      <c r="G11" s="198"/>
      <c r="H11" s="198"/>
      <c r="I11" s="198"/>
      <c r="J11" s="18" t="s">
        <v>94</v>
      </c>
      <c r="K11" s="4"/>
    </row>
    <row r="12" spans="1:11" ht="12.75" customHeight="1">
      <c r="A12" s="194" t="s">
        <v>97</v>
      </c>
      <c r="B12" s="197" t="s">
        <v>258</v>
      </c>
      <c r="C12" s="198"/>
      <c r="D12" s="198"/>
      <c r="E12" s="198"/>
      <c r="F12" s="198"/>
      <c r="G12" s="198"/>
      <c r="H12" s="198"/>
      <c r="I12" s="198"/>
      <c r="J12" s="18" t="s">
        <v>95</v>
      </c>
      <c r="K12" s="4"/>
    </row>
    <row r="13" spans="1:11" ht="12.75" customHeight="1">
      <c r="A13" s="194" t="s">
        <v>98</v>
      </c>
      <c r="B13" s="197" t="s">
        <v>259</v>
      </c>
      <c r="C13" s="198"/>
      <c r="D13" s="198"/>
      <c r="E13" s="198"/>
      <c r="F13" s="198"/>
      <c r="G13" s="198"/>
      <c r="H13" s="198"/>
      <c r="I13" s="198"/>
      <c r="J13" s="18" t="s">
        <v>96</v>
      </c>
      <c r="K13" s="4"/>
    </row>
    <row r="14" spans="1:11" ht="12.75" customHeight="1">
      <c r="A14" s="194" t="s">
        <v>99</v>
      </c>
      <c r="B14" s="197" t="s">
        <v>260</v>
      </c>
      <c r="C14" s="198"/>
      <c r="D14" s="198"/>
      <c r="E14" s="198"/>
      <c r="F14" s="198"/>
      <c r="G14" s="198"/>
      <c r="H14" s="198"/>
      <c r="I14" s="198"/>
      <c r="J14" s="18" t="s">
        <v>97</v>
      </c>
      <c r="K14" s="4"/>
    </row>
    <row r="15" spans="1:11" ht="12.75" customHeight="1">
      <c r="A15" s="194" t="s">
        <v>100</v>
      </c>
      <c r="B15" s="197" t="s">
        <v>261</v>
      </c>
      <c r="C15" s="198"/>
      <c r="D15" s="198"/>
      <c r="E15" s="198"/>
      <c r="F15" s="198"/>
      <c r="G15" s="198"/>
      <c r="H15" s="198"/>
      <c r="I15" s="198"/>
      <c r="J15" s="19" t="s">
        <v>98</v>
      </c>
      <c r="K15" s="4"/>
    </row>
    <row r="16" spans="1:11">
      <c r="A16" s="194" t="s">
        <v>101</v>
      </c>
      <c r="B16" s="197" t="s">
        <v>262</v>
      </c>
      <c r="C16" s="198"/>
      <c r="D16" s="198"/>
      <c r="E16" s="198"/>
      <c r="F16" s="198"/>
      <c r="G16" s="198"/>
      <c r="H16" s="198"/>
      <c r="I16" s="198"/>
      <c r="J16" s="19" t="s">
        <v>99</v>
      </c>
      <c r="K16" s="6"/>
    </row>
    <row r="17" spans="1:11" ht="12.75" customHeight="1">
      <c r="A17" s="194" t="s">
        <v>102</v>
      </c>
      <c r="B17" s="197" t="s">
        <v>263</v>
      </c>
      <c r="C17" s="198"/>
      <c r="D17" s="198"/>
      <c r="E17" s="198"/>
      <c r="F17" s="198"/>
      <c r="G17" s="198"/>
      <c r="H17" s="198"/>
      <c r="I17" s="198"/>
      <c r="J17" s="19" t="s">
        <v>100</v>
      </c>
      <c r="K17" s="4"/>
    </row>
    <row r="18" spans="1:11" ht="12.75" customHeight="1">
      <c r="A18" s="194" t="s">
        <v>103</v>
      </c>
      <c r="B18" s="197" t="s">
        <v>264</v>
      </c>
      <c r="C18" s="198"/>
      <c r="D18" s="198"/>
      <c r="E18" s="198"/>
      <c r="F18" s="198"/>
      <c r="G18" s="198"/>
      <c r="H18" s="198"/>
      <c r="I18" s="198"/>
      <c r="J18" s="19" t="s">
        <v>101</v>
      </c>
    </row>
    <row r="19" spans="1:11" ht="12.75" customHeight="1">
      <c r="A19" s="194" t="s">
        <v>104</v>
      </c>
      <c r="B19" s="197" t="s">
        <v>265</v>
      </c>
      <c r="C19" s="198"/>
      <c r="D19" s="198"/>
      <c r="E19" s="198"/>
      <c r="F19" s="198"/>
      <c r="G19" s="198"/>
      <c r="H19" s="198"/>
      <c r="I19" s="198"/>
      <c r="J19" s="19" t="s">
        <v>102</v>
      </c>
    </row>
    <row r="20" spans="1:11" ht="28.5" customHeight="1">
      <c r="A20" s="194" t="s">
        <v>105</v>
      </c>
      <c r="B20" s="197" t="s">
        <v>266</v>
      </c>
      <c r="C20" s="198"/>
      <c r="D20" s="198"/>
      <c r="E20" s="198"/>
      <c r="F20" s="198"/>
      <c r="G20" s="198"/>
      <c r="H20" s="198"/>
      <c r="I20" s="198"/>
      <c r="J20" s="19" t="s">
        <v>103</v>
      </c>
    </row>
    <row r="21" spans="1:11" ht="12.75" customHeight="1">
      <c r="A21" s="194" t="s">
        <v>106</v>
      </c>
      <c r="B21" s="197" t="s">
        <v>238</v>
      </c>
      <c r="C21" s="198"/>
      <c r="D21" s="198"/>
      <c r="E21" s="198"/>
      <c r="F21" s="198"/>
      <c r="G21" s="198"/>
      <c r="H21" s="198"/>
      <c r="I21" s="198"/>
      <c r="J21" s="20" t="s">
        <v>187</v>
      </c>
    </row>
    <row r="22" spans="1:11" ht="12.75" customHeight="1">
      <c r="A22" s="194" t="s">
        <v>107</v>
      </c>
      <c r="B22" s="197" t="s">
        <v>267</v>
      </c>
      <c r="C22" s="198"/>
      <c r="D22" s="198"/>
      <c r="E22" s="198"/>
      <c r="F22" s="198"/>
      <c r="G22" s="198"/>
      <c r="H22" s="198"/>
      <c r="I22" s="198"/>
      <c r="J22" s="18" t="s">
        <v>104</v>
      </c>
    </row>
    <row r="23" spans="1:11" ht="12.75" customHeight="1">
      <c r="A23" s="194" t="s">
        <v>108</v>
      </c>
      <c r="B23" s="197" t="s">
        <v>268</v>
      </c>
      <c r="C23" s="198"/>
      <c r="D23" s="198"/>
      <c r="E23" s="198"/>
      <c r="F23" s="198"/>
      <c r="G23" s="198"/>
      <c r="H23" s="198"/>
      <c r="I23" s="198"/>
      <c r="J23" s="18" t="s">
        <v>105</v>
      </c>
    </row>
    <row r="24" spans="1:11" ht="12.75" customHeight="1">
      <c r="A24" s="194" t="s">
        <v>109</v>
      </c>
      <c r="B24" s="197" t="s">
        <v>269</v>
      </c>
      <c r="C24" s="198"/>
      <c r="D24" s="198"/>
      <c r="E24" s="198"/>
      <c r="F24" s="198"/>
      <c r="G24" s="198"/>
      <c r="H24" s="198"/>
      <c r="I24" s="198"/>
      <c r="J24" s="18" t="s">
        <v>106</v>
      </c>
    </row>
    <row r="25" spans="1:11" ht="12.75" customHeight="1">
      <c r="A25" s="194" t="s">
        <v>110</v>
      </c>
      <c r="B25" s="197" t="s">
        <v>270</v>
      </c>
      <c r="C25" s="198"/>
      <c r="D25" s="198"/>
      <c r="E25" s="198"/>
      <c r="F25" s="198"/>
      <c r="G25" s="198"/>
      <c r="H25" s="198"/>
      <c r="I25" s="198"/>
      <c r="J25" s="18" t="s">
        <v>107</v>
      </c>
    </row>
    <row r="26" spans="1:11" ht="12.75" customHeight="1">
      <c r="A26" s="194" t="s">
        <v>239</v>
      </c>
      <c r="B26" s="197" t="s">
        <v>318</v>
      </c>
      <c r="C26" s="198"/>
      <c r="D26" s="198"/>
      <c r="E26" s="198"/>
      <c r="F26" s="198"/>
      <c r="G26" s="198"/>
      <c r="H26" s="198"/>
      <c r="I26" s="198"/>
      <c r="J26" s="20" t="s">
        <v>187</v>
      </c>
    </row>
    <row r="28" spans="1:11" ht="14.4" customHeight="1">
      <c r="A28" s="8"/>
      <c r="B28" s="7"/>
      <c r="C28" s="7"/>
      <c r="D28" s="7"/>
      <c r="E28" s="7"/>
      <c r="F28" s="7"/>
      <c r="G28" s="7"/>
      <c r="H28" s="7"/>
      <c r="I28" s="7"/>
      <c r="J28" s="7"/>
    </row>
    <row r="29" spans="1:11" ht="14.4" customHeight="1">
      <c r="A29" s="9" t="s">
        <v>31</v>
      </c>
      <c r="B29" s="1"/>
      <c r="C29" s="1"/>
      <c r="D29" s="1"/>
      <c r="E29" s="1"/>
      <c r="F29" s="1"/>
      <c r="G29" s="1"/>
      <c r="H29" s="1"/>
      <c r="I29" s="1"/>
      <c r="J29" s="1"/>
      <c r="K29" s="1"/>
    </row>
    <row r="30" spans="1:11" ht="14.4" customHeight="1">
      <c r="A30" s="10"/>
      <c r="B30" s="3"/>
      <c r="C30" s="3"/>
      <c r="D30" s="3"/>
      <c r="E30" s="3"/>
      <c r="F30" s="3"/>
      <c r="G30" s="3"/>
      <c r="H30" s="3"/>
      <c r="I30" s="3"/>
      <c r="J30" s="3"/>
      <c r="K30" s="3"/>
    </row>
    <row r="31" spans="1:11" ht="14.4" customHeight="1">
      <c r="A31" s="15" t="s">
        <v>32</v>
      </c>
      <c r="B31" s="196" t="s">
        <v>33</v>
      </c>
      <c r="C31" s="196"/>
      <c r="D31" s="196"/>
      <c r="E31" s="196"/>
      <c r="F31" s="196"/>
      <c r="G31" s="196"/>
      <c r="H31" s="196"/>
      <c r="I31" s="3"/>
      <c r="J31" s="3"/>
      <c r="K31" s="3"/>
    </row>
    <row r="32" spans="1:11" ht="14.4" customHeight="1">
      <c r="A32" s="16" t="s">
        <v>34</v>
      </c>
      <c r="B32" s="196" t="s">
        <v>35</v>
      </c>
      <c r="C32" s="196"/>
      <c r="D32" s="196"/>
      <c r="E32" s="196"/>
      <c r="F32" s="196"/>
      <c r="G32" s="196"/>
      <c r="H32" s="196"/>
      <c r="I32" s="3"/>
      <c r="J32" s="3"/>
      <c r="K32" s="3"/>
    </row>
    <row r="33" spans="1:11" ht="14.4" customHeight="1">
      <c r="A33" s="15" t="s">
        <v>36</v>
      </c>
      <c r="B33" s="196" t="s">
        <v>37</v>
      </c>
      <c r="C33" s="196"/>
      <c r="D33" s="196"/>
      <c r="E33" s="196"/>
      <c r="F33" s="196"/>
      <c r="G33" s="196"/>
      <c r="H33" s="196"/>
      <c r="I33" s="3"/>
      <c r="J33" s="3"/>
      <c r="K33" s="3"/>
    </row>
    <row r="34" spans="1:11" ht="14.4" customHeight="1">
      <c r="A34" s="17" t="s">
        <v>38</v>
      </c>
      <c r="B34" s="196" t="s">
        <v>39</v>
      </c>
      <c r="C34" s="196"/>
      <c r="D34" s="196"/>
      <c r="E34" s="196"/>
      <c r="F34" s="196"/>
      <c r="G34" s="196"/>
      <c r="H34" s="196"/>
      <c r="I34" s="3"/>
      <c r="J34" s="3"/>
      <c r="K34" s="3"/>
    </row>
    <row r="35" spans="1:11" ht="14.4" customHeight="1">
      <c r="A35" s="14" t="s">
        <v>40</v>
      </c>
      <c r="B35" s="196" t="s">
        <v>41</v>
      </c>
      <c r="C35" s="196"/>
      <c r="D35" s="196"/>
      <c r="E35" s="196"/>
      <c r="F35" s="196"/>
      <c r="G35" s="196"/>
      <c r="H35" s="196"/>
      <c r="I35" s="3"/>
      <c r="J35" s="3"/>
      <c r="K35" s="11"/>
    </row>
    <row r="36" spans="1:11" ht="14.4" customHeight="1">
      <c r="A36" s="17" t="s">
        <v>42</v>
      </c>
      <c r="B36" s="196" t="s">
        <v>43</v>
      </c>
      <c r="C36" s="196"/>
      <c r="D36" s="196"/>
      <c r="E36" s="196"/>
      <c r="F36" s="196"/>
      <c r="G36" s="196"/>
      <c r="H36" s="196"/>
      <c r="I36" s="3"/>
      <c r="J36" s="3"/>
      <c r="K36" s="3"/>
    </row>
    <row r="37" spans="1:11" ht="14.4" customHeight="1">
      <c r="A37" s="17" t="s">
        <v>44</v>
      </c>
      <c r="B37" s="196" t="s">
        <v>45</v>
      </c>
      <c r="C37" s="196"/>
      <c r="D37" s="196"/>
      <c r="E37" s="196"/>
      <c r="F37" s="196"/>
      <c r="G37" s="196"/>
      <c r="H37" s="196"/>
      <c r="I37" s="3"/>
      <c r="J37" s="3"/>
      <c r="K37" s="3"/>
    </row>
    <row r="38" spans="1:11" ht="14.4" customHeight="1">
      <c r="A38" s="21" t="s">
        <v>188</v>
      </c>
      <c r="B38" s="22" t="s">
        <v>189</v>
      </c>
      <c r="C38" s="12"/>
      <c r="D38" s="12"/>
      <c r="E38" s="12"/>
      <c r="F38" s="12"/>
      <c r="G38" s="12"/>
      <c r="H38" s="12"/>
      <c r="I38" s="3"/>
      <c r="J38" s="3"/>
      <c r="K38" s="3"/>
    </row>
    <row r="39" spans="1:11" ht="14.4" customHeight="1">
      <c r="A39" s="21"/>
      <c r="B39" s="22"/>
      <c r="C39" s="12"/>
      <c r="D39" s="12"/>
      <c r="E39" s="12"/>
      <c r="F39" s="12"/>
      <c r="G39" s="12"/>
      <c r="H39" s="12"/>
      <c r="I39" s="3"/>
      <c r="J39" s="3"/>
      <c r="K39" s="3"/>
    </row>
    <row r="40" spans="1:11" ht="14.4" customHeight="1">
      <c r="A40" s="201" t="s">
        <v>46</v>
      </c>
      <c r="B40" s="201"/>
      <c r="C40" s="201"/>
      <c r="D40" s="201"/>
      <c r="E40" s="201"/>
      <c r="F40" s="201"/>
      <c r="G40" s="201"/>
      <c r="H40" s="3"/>
      <c r="I40" s="3"/>
      <c r="J40" s="3"/>
      <c r="K40" s="3"/>
    </row>
    <row r="41" spans="1:11" ht="14.4" customHeight="1">
      <c r="A41" s="3"/>
      <c r="B41" s="3"/>
      <c r="C41" s="3"/>
      <c r="D41" s="3"/>
      <c r="E41" s="3"/>
      <c r="F41" s="3"/>
      <c r="G41" s="3"/>
      <c r="H41" s="3"/>
      <c r="I41" s="3"/>
      <c r="J41" s="3"/>
      <c r="K41" s="3"/>
    </row>
    <row r="42" spans="1:11" ht="14.4" customHeight="1">
      <c r="A42" s="202" t="s">
        <v>47</v>
      </c>
      <c r="B42" s="202"/>
      <c r="C42" s="202"/>
      <c r="D42" s="202"/>
      <c r="E42" s="202"/>
      <c r="F42" s="202"/>
      <c r="G42" s="202"/>
      <c r="H42" s="202"/>
      <c r="I42" s="202"/>
      <c r="J42" s="202"/>
      <c r="K42" s="202"/>
    </row>
    <row r="43" spans="1:11" ht="14.4" customHeight="1">
      <c r="A43" s="202"/>
      <c r="B43" s="202"/>
      <c r="C43" s="202"/>
      <c r="D43" s="202"/>
      <c r="E43" s="202"/>
      <c r="F43" s="202"/>
      <c r="G43" s="202"/>
      <c r="H43" s="202"/>
      <c r="I43" s="202"/>
      <c r="J43" s="202"/>
      <c r="K43" s="202"/>
    </row>
    <row r="45" spans="1:11" ht="15" customHeight="1">
      <c r="A45" s="207" t="s">
        <v>325</v>
      </c>
      <c r="B45" s="207"/>
      <c r="C45" s="207"/>
      <c r="D45" s="207"/>
      <c r="E45" s="207"/>
      <c r="F45" s="207"/>
      <c r="G45" s="207"/>
      <c r="H45" s="207"/>
      <c r="I45" s="207"/>
      <c r="J45" s="207"/>
    </row>
  </sheetData>
  <mergeCells count="31">
    <mergeCell ref="A45:J45"/>
    <mergeCell ref="A2:I2"/>
    <mergeCell ref="B8:I8"/>
    <mergeCell ref="B11:I11"/>
    <mergeCell ref="A40:G40"/>
    <mergeCell ref="A42:K43"/>
    <mergeCell ref="B32:H32"/>
    <mergeCell ref="B33:H33"/>
    <mergeCell ref="B34:H34"/>
    <mergeCell ref="B35:H35"/>
    <mergeCell ref="B36:H36"/>
    <mergeCell ref="B37:H37"/>
    <mergeCell ref="B9:I9"/>
    <mergeCell ref="B10:I10"/>
    <mergeCell ref="B12:I12"/>
    <mergeCell ref="B13:I13"/>
    <mergeCell ref="B14:I14"/>
    <mergeCell ref="B31:H31"/>
    <mergeCell ref="B26:I26"/>
    <mergeCell ref="A6:I6"/>
    <mergeCell ref="B20:I20"/>
    <mergeCell ref="B22:I22"/>
    <mergeCell ref="B23:I23"/>
    <mergeCell ref="B24:I24"/>
    <mergeCell ref="B25:I25"/>
    <mergeCell ref="B15:I15"/>
    <mergeCell ref="B16:I16"/>
    <mergeCell ref="B17:I17"/>
    <mergeCell ref="B18:I18"/>
    <mergeCell ref="B19:I19"/>
    <mergeCell ref="B21:I21"/>
  </mergeCells>
  <hyperlinks>
    <hyperlink ref="A8" location="'Abb. B1-3web'!A1" display="Abb. B1-3web" xr:uid="{00000000-0004-0000-0000-000000000000}"/>
    <hyperlink ref="A11" location="'Tab. B1-3web'!A1" display="Tab. B1-3web" xr:uid="{00000000-0004-0000-0000-000001000000}"/>
    <hyperlink ref="A12" location="'Tab. B1-4web'!A1" display="Tab. B1-4web" xr:uid="{00000000-0004-0000-0000-000002000000}"/>
    <hyperlink ref="A13" location="'Tab. B1-5web'!A1" display="Tab. B1-5web" xr:uid="{00000000-0004-0000-0000-000003000000}"/>
    <hyperlink ref="A14" location="'Tab. B1-6web'!A1" display="Tab. B1-6web" xr:uid="{00000000-0004-0000-0000-000004000000}"/>
    <hyperlink ref="A15" location="'Tab. B1-7web'!A1" display="Tab. B1-7web" xr:uid="{00000000-0004-0000-0000-000005000000}"/>
    <hyperlink ref="A16" location="'Tab. B1-8web'!A1" display="Tab. B1-8web" xr:uid="{00000000-0004-0000-0000-000006000000}"/>
    <hyperlink ref="A17" location="'Tab. B1-9web'!A1" display="Tab. B1-9web" xr:uid="{00000000-0004-0000-0000-000007000000}"/>
    <hyperlink ref="A18" location="'Tab. B1-10web'!A1" display="Tab. B1-10web" xr:uid="{00000000-0004-0000-0000-000008000000}"/>
    <hyperlink ref="A19" location="'Tab. B1-11web'!A1" display="Tab. B1-11web" xr:uid="{00000000-0004-0000-0000-000009000000}"/>
    <hyperlink ref="A20" location="'Tab. B1-12web'!A1" display="Tab. B1-12web" xr:uid="{00000000-0004-0000-0000-00000A000000}"/>
    <hyperlink ref="A22" location="'Tab. B1-14web'!A1" display="Tab. B1-14web" xr:uid="{00000000-0004-0000-0000-00000B000000}"/>
    <hyperlink ref="A23" location="'Tab. B1-15web'!A1" display="Tab. B1-15web" xr:uid="{00000000-0004-0000-0000-00000C000000}"/>
    <hyperlink ref="A24" location="'Tab. B1-16web '!A1" display="Tab. B1-16web" xr:uid="{00000000-0004-0000-0000-00000D000000}"/>
    <hyperlink ref="A25" location="'Tab. B1-17web'!A1" display="Tab. B1-17web" xr:uid="{00000000-0004-0000-0000-00000E000000}"/>
    <hyperlink ref="A26" location="'Tab. B1-18web'!A1" display="Tab. B1-18web" xr:uid="{00000000-0004-0000-0000-00000F000000}"/>
    <hyperlink ref="A9" location="'Tab. B1-1web'!A1" display="Tab. B1-1web" xr:uid="{00000000-0004-0000-0000-000010000000}"/>
    <hyperlink ref="A10" location="'Tab. B1-2web '!A1" display="Tab. B1-2web" xr:uid="{00000000-0004-0000-0000-000011000000}"/>
    <hyperlink ref="A21" location="'Tab. B1-13web'!A1" display="Tab. B1-13web" xr:uid="{082B68A1-E85B-4FE2-9E4A-7DBFFC77C2C3}"/>
  </hyperlinks>
  <pageMargins left="0.7" right="0.7" top="0.78740157499999996" bottom="0.78740157499999996" header="0.3" footer="0.3"/>
  <pageSetup paperSize="9" scale="71"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A1:O82"/>
  <sheetViews>
    <sheetView showGridLines="0" zoomScaleNormal="100" workbookViewId="0">
      <selection sqref="A1:I1"/>
    </sheetView>
  </sheetViews>
  <sheetFormatPr baseColWidth="10" defaultRowHeight="13.2"/>
  <cols>
    <col min="1" max="1" width="25.109375" customWidth="1"/>
    <col min="2" max="10" width="10.6640625" customWidth="1"/>
    <col min="11" max="11" width="11.109375" customWidth="1"/>
    <col min="12" max="14" width="10.6640625" customWidth="1"/>
  </cols>
  <sheetData>
    <row r="1" spans="1:14" ht="24" customHeight="1">
      <c r="A1" s="206" t="s">
        <v>48</v>
      </c>
      <c r="B1" s="207"/>
      <c r="C1" s="207"/>
      <c r="D1" s="207"/>
      <c r="E1" s="207"/>
      <c r="F1" s="207"/>
      <c r="G1" s="207"/>
      <c r="H1" s="207"/>
      <c r="I1" s="207"/>
    </row>
    <row r="2" spans="1:14" ht="15" customHeight="1">
      <c r="A2" s="263" t="s">
        <v>289</v>
      </c>
      <c r="B2" s="263"/>
      <c r="C2" s="263"/>
      <c r="D2" s="263"/>
      <c r="E2" s="263"/>
      <c r="F2" s="263"/>
      <c r="G2" s="263"/>
      <c r="H2" s="263"/>
      <c r="I2" s="263"/>
      <c r="J2" s="263"/>
      <c r="K2" s="263"/>
      <c r="L2" s="263"/>
      <c r="M2" s="263"/>
      <c r="N2" s="263"/>
    </row>
    <row r="3" spans="1:14" ht="25.5" customHeight="1">
      <c r="A3" s="236" t="s">
        <v>0</v>
      </c>
      <c r="B3" s="245" t="s">
        <v>1</v>
      </c>
      <c r="C3" s="225" t="s">
        <v>293</v>
      </c>
      <c r="D3" s="225"/>
      <c r="E3" s="225"/>
      <c r="F3" s="225"/>
      <c r="G3" s="225"/>
      <c r="H3" s="225"/>
      <c r="I3" s="238" t="s">
        <v>2</v>
      </c>
      <c r="J3" s="239"/>
      <c r="K3" s="240"/>
      <c r="L3" s="225" t="s">
        <v>146</v>
      </c>
      <c r="M3" s="225"/>
      <c r="N3" s="245" t="s">
        <v>160</v>
      </c>
    </row>
    <row r="4" spans="1:14" ht="12.75" customHeight="1">
      <c r="A4" s="221"/>
      <c r="B4" s="217"/>
      <c r="C4" s="224" t="s">
        <v>3</v>
      </c>
      <c r="D4" s="225" t="s">
        <v>4</v>
      </c>
      <c r="E4" s="225"/>
      <c r="F4" s="225"/>
      <c r="G4" s="225"/>
      <c r="H4" s="225"/>
      <c r="I4" s="224" t="s">
        <v>3</v>
      </c>
      <c r="J4" s="43" t="s">
        <v>4</v>
      </c>
      <c r="K4" s="43" t="s">
        <v>122</v>
      </c>
      <c r="L4" s="225" t="s">
        <v>3</v>
      </c>
      <c r="M4" s="43" t="s">
        <v>4</v>
      </c>
      <c r="N4" s="217"/>
    </row>
    <row r="5" spans="1:14" ht="51" customHeight="1">
      <c r="A5" s="221"/>
      <c r="B5" s="218"/>
      <c r="C5" s="223"/>
      <c r="D5" s="43" t="s">
        <v>5</v>
      </c>
      <c r="E5" s="43" t="s">
        <v>6</v>
      </c>
      <c r="F5" s="43" t="s">
        <v>28</v>
      </c>
      <c r="G5" s="43" t="s">
        <v>8</v>
      </c>
      <c r="H5" s="43" t="s">
        <v>294</v>
      </c>
      <c r="I5" s="223"/>
      <c r="J5" s="32" t="s">
        <v>9</v>
      </c>
      <c r="K5" s="32" t="s">
        <v>124</v>
      </c>
      <c r="L5" s="225"/>
      <c r="M5" s="43" t="s">
        <v>77</v>
      </c>
      <c r="N5" s="218"/>
    </row>
    <row r="6" spans="1:14" ht="12.75" customHeight="1">
      <c r="A6" s="222"/>
      <c r="B6" s="264" t="s">
        <v>10</v>
      </c>
      <c r="C6" s="265"/>
      <c r="D6" s="265"/>
      <c r="E6" s="265"/>
      <c r="F6" s="265"/>
      <c r="G6" s="265"/>
      <c r="H6" s="265"/>
      <c r="I6" s="265"/>
      <c r="J6" s="265"/>
      <c r="K6" s="265"/>
      <c r="L6" s="265"/>
      <c r="M6" s="265"/>
      <c r="N6" s="265"/>
    </row>
    <row r="7" spans="1:14" ht="12.75" customHeight="1">
      <c r="A7" s="115"/>
      <c r="B7" s="258" t="s">
        <v>190</v>
      </c>
      <c r="C7" s="258"/>
      <c r="D7" s="258"/>
      <c r="E7" s="258"/>
      <c r="F7" s="258"/>
      <c r="G7" s="258"/>
      <c r="H7" s="258"/>
      <c r="I7" s="258"/>
      <c r="J7" s="258"/>
      <c r="K7" s="258"/>
      <c r="L7" s="258"/>
      <c r="M7" s="258"/>
      <c r="N7" s="258"/>
    </row>
    <row r="8" spans="1:14" ht="12.75" customHeight="1">
      <c r="A8" s="98" t="s">
        <v>75</v>
      </c>
      <c r="B8" s="91">
        <v>2471646</v>
      </c>
      <c r="C8" s="91">
        <v>807915</v>
      </c>
      <c r="D8" s="91">
        <v>115039</v>
      </c>
      <c r="E8" s="91">
        <v>5042</v>
      </c>
      <c r="F8" s="91">
        <v>94990</v>
      </c>
      <c r="G8" s="91">
        <v>272911</v>
      </c>
      <c r="H8" s="91">
        <v>137751</v>
      </c>
      <c r="I8" s="91">
        <v>228403</v>
      </c>
      <c r="J8" s="91">
        <v>46469</v>
      </c>
      <c r="K8" s="91">
        <v>134604</v>
      </c>
      <c r="L8" s="91">
        <v>422556</v>
      </c>
      <c r="M8" s="91">
        <v>377794</v>
      </c>
      <c r="N8" s="97">
        <f>B8+C8+I8+L8</f>
        <v>3930520</v>
      </c>
    </row>
    <row r="9" spans="1:14" ht="12.75" customHeight="1">
      <c r="A9" s="100" t="s">
        <v>59</v>
      </c>
      <c r="B9" s="33">
        <v>1868224</v>
      </c>
      <c r="C9" s="33">
        <v>622969</v>
      </c>
      <c r="D9" s="33">
        <v>69533</v>
      </c>
      <c r="E9" s="33">
        <v>5042</v>
      </c>
      <c r="F9" s="33">
        <v>94990</v>
      </c>
      <c r="G9" s="33">
        <v>225844</v>
      </c>
      <c r="H9" s="33">
        <v>74807</v>
      </c>
      <c r="I9" s="33">
        <v>154823</v>
      </c>
      <c r="J9" s="33">
        <v>37076</v>
      </c>
      <c r="K9" s="180">
        <v>117270</v>
      </c>
      <c r="L9" s="33">
        <v>266265</v>
      </c>
      <c r="M9" s="33">
        <v>231584</v>
      </c>
      <c r="N9" s="83">
        <f>B9+C9+I9+L9</f>
        <v>2912281</v>
      </c>
    </row>
    <row r="10" spans="1:14" ht="12.75" customHeight="1">
      <c r="A10" s="101" t="s">
        <v>60</v>
      </c>
      <c r="B10" s="91">
        <v>603422</v>
      </c>
      <c r="C10" s="91">
        <v>184946</v>
      </c>
      <c r="D10" s="91">
        <v>45506</v>
      </c>
      <c r="E10" s="93">
        <v>0</v>
      </c>
      <c r="F10" s="93">
        <v>0</v>
      </c>
      <c r="G10" s="91">
        <v>47067</v>
      </c>
      <c r="H10" s="91">
        <v>62944</v>
      </c>
      <c r="I10" s="91">
        <v>73580</v>
      </c>
      <c r="J10" s="91">
        <v>9393</v>
      </c>
      <c r="K10" s="91">
        <v>17334</v>
      </c>
      <c r="L10" s="91">
        <v>156291</v>
      </c>
      <c r="M10" s="91">
        <v>146210</v>
      </c>
      <c r="N10" s="97">
        <f t="shared" ref="N10:N26" si="0">B10+C10+I10+L10</f>
        <v>1018239</v>
      </c>
    </row>
    <row r="11" spans="1:14" ht="12.75" customHeight="1">
      <c r="A11" s="87" t="s">
        <v>161</v>
      </c>
      <c r="B11" s="33">
        <v>260943</v>
      </c>
      <c r="C11" s="33">
        <v>119598</v>
      </c>
      <c r="D11" s="33">
        <v>11422</v>
      </c>
      <c r="E11" s="33">
        <v>3675</v>
      </c>
      <c r="F11" s="33">
        <v>18591</v>
      </c>
      <c r="G11" s="33">
        <v>36337</v>
      </c>
      <c r="H11" s="33">
        <v>5618</v>
      </c>
      <c r="I11" s="33">
        <v>49858</v>
      </c>
      <c r="J11" s="33">
        <v>8385</v>
      </c>
      <c r="K11" s="80">
        <v>0</v>
      </c>
      <c r="L11" s="33">
        <v>32867</v>
      </c>
      <c r="M11" s="33">
        <v>31907</v>
      </c>
      <c r="N11" s="83">
        <f t="shared" si="0"/>
        <v>463266</v>
      </c>
    </row>
    <row r="12" spans="1:14" ht="12.75" customHeight="1">
      <c r="A12" s="103" t="s">
        <v>13</v>
      </c>
      <c r="B12" s="91">
        <v>441880</v>
      </c>
      <c r="C12" s="91">
        <v>146031</v>
      </c>
      <c r="D12" s="91">
        <v>17890</v>
      </c>
      <c r="E12" s="93">
        <v>0</v>
      </c>
      <c r="F12" s="91">
        <v>44506</v>
      </c>
      <c r="G12" s="91">
        <v>30652</v>
      </c>
      <c r="H12" s="91">
        <v>15193</v>
      </c>
      <c r="I12" s="91">
        <v>33528</v>
      </c>
      <c r="J12" s="91">
        <v>10133</v>
      </c>
      <c r="K12" s="91">
        <v>27472</v>
      </c>
      <c r="L12" s="91">
        <v>28771</v>
      </c>
      <c r="M12" s="91">
        <v>22882</v>
      </c>
      <c r="N12" s="97">
        <f t="shared" si="0"/>
        <v>650210</v>
      </c>
    </row>
    <row r="13" spans="1:14" ht="12.75" customHeight="1">
      <c r="A13" s="102" t="s">
        <v>14</v>
      </c>
      <c r="B13" s="33">
        <v>133478</v>
      </c>
      <c r="C13" s="33">
        <v>42157</v>
      </c>
      <c r="D13" s="33">
        <v>9424</v>
      </c>
      <c r="E13" s="80">
        <v>0</v>
      </c>
      <c r="F13" s="80">
        <v>0</v>
      </c>
      <c r="G13" s="33">
        <v>8197</v>
      </c>
      <c r="H13" s="33">
        <v>14641</v>
      </c>
      <c r="I13" s="33">
        <v>13845</v>
      </c>
      <c r="J13" s="33">
        <v>1974</v>
      </c>
      <c r="K13" s="33">
        <v>8486</v>
      </c>
      <c r="L13" s="33">
        <v>30837</v>
      </c>
      <c r="M13" s="33">
        <v>25449</v>
      </c>
      <c r="N13" s="83">
        <f t="shared" si="0"/>
        <v>220317</v>
      </c>
    </row>
    <row r="14" spans="1:14" ht="12.75" customHeight="1">
      <c r="A14" s="103" t="s">
        <v>15</v>
      </c>
      <c r="B14" s="91">
        <v>84595</v>
      </c>
      <c r="C14" s="91">
        <v>29821</v>
      </c>
      <c r="D14" s="91">
        <v>7560</v>
      </c>
      <c r="E14" s="93">
        <v>0</v>
      </c>
      <c r="F14" s="93">
        <v>0</v>
      </c>
      <c r="G14" s="91">
        <v>8222</v>
      </c>
      <c r="H14" s="91">
        <v>7623</v>
      </c>
      <c r="I14" s="91">
        <v>5004</v>
      </c>
      <c r="J14" s="91">
        <v>1050</v>
      </c>
      <c r="K14" s="91">
        <v>4993</v>
      </c>
      <c r="L14" s="91">
        <v>7114</v>
      </c>
      <c r="M14" s="91">
        <v>4877</v>
      </c>
      <c r="N14" s="97">
        <f t="shared" si="0"/>
        <v>126534</v>
      </c>
    </row>
    <row r="15" spans="1:14" ht="12.75" customHeight="1">
      <c r="A15" s="102" t="s">
        <v>128</v>
      </c>
      <c r="B15" s="33">
        <v>19331</v>
      </c>
      <c r="C15" s="33">
        <v>6095</v>
      </c>
      <c r="D15" s="33">
        <v>1388</v>
      </c>
      <c r="E15" s="80">
        <v>0</v>
      </c>
      <c r="F15" s="80">
        <v>0</v>
      </c>
      <c r="G15" s="33">
        <v>1975</v>
      </c>
      <c r="H15" s="33">
        <v>1593</v>
      </c>
      <c r="I15" s="33">
        <v>1746</v>
      </c>
      <c r="J15" s="33">
        <v>551</v>
      </c>
      <c r="K15" s="33">
        <v>2301</v>
      </c>
      <c r="L15" s="33">
        <v>7335</v>
      </c>
      <c r="M15" s="33">
        <v>5642</v>
      </c>
      <c r="N15" s="83">
        <f t="shared" si="0"/>
        <v>34507</v>
      </c>
    </row>
    <row r="16" spans="1:14" ht="12.75" customHeight="1">
      <c r="A16" s="103" t="s">
        <v>17</v>
      </c>
      <c r="B16" s="91">
        <v>82270</v>
      </c>
      <c r="C16" s="91">
        <v>18187</v>
      </c>
      <c r="D16" s="91">
        <v>5205</v>
      </c>
      <c r="E16" s="93">
        <v>0</v>
      </c>
      <c r="F16" s="93">
        <v>0</v>
      </c>
      <c r="G16" s="91">
        <v>3842</v>
      </c>
      <c r="H16" s="91">
        <v>4411</v>
      </c>
      <c r="I16" s="91">
        <v>1721</v>
      </c>
      <c r="J16" s="91">
        <v>350</v>
      </c>
      <c r="K16" s="91">
        <v>4210</v>
      </c>
      <c r="L16" s="91">
        <v>45210</v>
      </c>
      <c r="M16" s="91">
        <v>43981</v>
      </c>
      <c r="N16" s="97">
        <f t="shared" si="0"/>
        <v>147388</v>
      </c>
    </row>
    <row r="17" spans="1:14" ht="12.75" customHeight="1">
      <c r="A17" s="102" t="s">
        <v>129</v>
      </c>
      <c r="B17" s="33">
        <v>141257</v>
      </c>
      <c r="C17" s="33">
        <v>51667</v>
      </c>
      <c r="D17" s="33">
        <v>9797</v>
      </c>
      <c r="E17" s="33">
        <v>22</v>
      </c>
      <c r="F17" s="33">
        <v>5214</v>
      </c>
      <c r="G17" s="33">
        <v>24229</v>
      </c>
      <c r="H17" s="33">
        <v>2433</v>
      </c>
      <c r="I17" s="33">
        <v>7037</v>
      </c>
      <c r="J17" s="33">
        <v>1137</v>
      </c>
      <c r="K17" s="33">
        <v>9213</v>
      </c>
      <c r="L17" s="33">
        <v>40289</v>
      </c>
      <c r="M17" s="33">
        <v>27788</v>
      </c>
      <c r="N17" s="83">
        <f t="shared" si="0"/>
        <v>240250</v>
      </c>
    </row>
    <row r="18" spans="1:14" ht="12.75" customHeight="1">
      <c r="A18" s="103" t="s">
        <v>19</v>
      </c>
      <c r="B18" s="91">
        <v>94017</v>
      </c>
      <c r="C18" s="91">
        <v>20869</v>
      </c>
      <c r="D18" s="91">
        <v>6673</v>
      </c>
      <c r="E18" s="93">
        <v>0</v>
      </c>
      <c r="F18" s="93">
        <v>0</v>
      </c>
      <c r="G18" s="91">
        <v>4526</v>
      </c>
      <c r="H18" s="91">
        <v>7250</v>
      </c>
      <c r="I18" s="91">
        <v>5817</v>
      </c>
      <c r="J18" s="93">
        <v>0</v>
      </c>
      <c r="K18" s="93">
        <v>0</v>
      </c>
      <c r="L18" s="91">
        <v>738</v>
      </c>
      <c r="M18" s="91">
        <v>738</v>
      </c>
      <c r="N18" s="97">
        <f t="shared" si="0"/>
        <v>121441</v>
      </c>
    </row>
    <row r="19" spans="1:14" ht="12.75" customHeight="1">
      <c r="A19" s="102" t="s">
        <v>130</v>
      </c>
      <c r="B19" s="33">
        <v>236099</v>
      </c>
      <c r="C19" s="33">
        <v>55385</v>
      </c>
      <c r="D19" s="33">
        <v>3551</v>
      </c>
      <c r="E19" s="33">
        <v>311</v>
      </c>
      <c r="F19" s="33">
        <v>2380</v>
      </c>
      <c r="G19" s="33">
        <v>23335</v>
      </c>
      <c r="H19" s="33">
        <v>13285</v>
      </c>
      <c r="I19" s="33">
        <v>13380</v>
      </c>
      <c r="J19" s="33">
        <v>365</v>
      </c>
      <c r="K19" s="33">
        <v>15967</v>
      </c>
      <c r="L19" s="33">
        <v>13185</v>
      </c>
      <c r="M19" s="33">
        <v>10060</v>
      </c>
      <c r="N19" s="83">
        <f t="shared" si="0"/>
        <v>318049</v>
      </c>
    </row>
    <row r="20" spans="1:14" ht="12.75" customHeight="1">
      <c r="A20" s="103" t="s">
        <v>162</v>
      </c>
      <c r="B20" s="91">
        <v>488834</v>
      </c>
      <c r="C20" s="91">
        <v>166845</v>
      </c>
      <c r="D20" s="91">
        <v>11065</v>
      </c>
      <c r="E20" s="91">
        <v>915</v>
      </c>
      <c r="F20" s="91">
        <v>20450</v>
      </c>
      <c r="G20" s="91">
        <v>83090</v>
      </c>
      <c r="H20" s="91">
        <v>20970</v>
      </c>
      <c r="I20" s="91">
        <v>38640</v>
      </c>
      <c r="J20" s="91">
        <v>14340</v>
      </c>
      <c r="K20" s="91">
        <v>44000</v>
      </c>
      <c r="L20" s="91">
        <v>81950</v>
      </c>
      <c r="M20" s="91">
        <v>76315</v>
      </c>
      <c r="N20" s="97">
        <f t="shared" si="0"/>
        <v>776269</v>
      </c>
    </row>
    <row r="21" spans="1:14" ht="12.75" customHeight="1">
      <c r="A21" s="102" t="s">
        <v>132</v>
      </c>
      <c r="B21" s="33">
        <v>81196</v>
      </c>
      <c r="C21" s="33">
        <v>34416</v>
      </c>
      <c r="D21" s="33">
        <v>3685</v>
      </c>
      <c r="E21" s="33">
        <v>119</v>
      </c>
      <c r="F21" s="33">
        <v>2831</v>
      </c>
      <c r="G21" s="33">
        <v>17933</v>
      </c>
      <c r="H21" s="33">
        <v>4334</v>
      </c>
      <c r="I21" s="33">
        <v>6294</v>
      </c>
      <c r="J21" s="33">
        <v>1399</v>
      </c>
      <c r="K21" s="33">
        <v>5377</v>
      </c>
      <c r="L21" s="33">
        <v>4905</v>
      </c>
      <c r="M21" s="33">
        <v>2312</v>
      </c>
      <c r="N21" s="83">
        <f t="shared" si="0"/>
        <v>126811</v>
      </c>
    </row>
    <row r="22" spans="1:14" ht="12.75" customHeight="1">
      <c r="A22" s="103" t="s">
        <v>163</v>
      </c>
      <c r="B22" s="91">
        <v>24536</v>
      </c>
      <c r="C22" s="91">
        <v>7677</v>
      </c>
      <c r="D22" s="91">
        <v>694</v>
      </c>
      <c r="E22" s="93">
        <v>0</v>
      </c>
      <c r="F22" s="91">
        <v>1018</v>
      </c>
      <c r="G22" s="91">
        <v>3057</v>
      </c>
      <c r="H22" s="91">
        <v>1266</v>
      </c>
      <c r="I22" s="91">
        <v>1726</v>
      </c>
      <c r="J22" s="91">
        <v>416</v>
      </c>
      <c r="K22" s="91">
        <v>3228</v>
      </c>
      <c r="L22" s="91">
        <v>7352</v>
      </c>
      <c r="M22" s="91">
        <v>6296</v>
      </c>
      <c r="N22" s="97">
        <f t="shared" si="0"/>
        <v>41291</v>
      </c>
    </row>
    <row r="23" spans="1:14" ht="12.75" customHeight="1">
      <c r="A23" s="102" t="s">
        <v>24</v>
      </c>
      <c r="B23" s="33">
        <v>165966</v>
      </c>
      <c r="C23" s="33">
        <v>50008</v>
      </c>
      <c r="D23" s="33">
        <v>11989</v>
      </c>
      <c r="E23" s="80">
        <v>0</v>
      </c>
      <c r="F23" s="80">
        <v>0</v>
      </c>
      <c r="G23" s="33">
        <v>15469</v>
      </c>
      <c r="H23" s="33">
        <v>17392</v>
      </c>
      <c r="I23" s="33">
        <v>33913</v>
      </c>
      <c r="J23" s="33">
        <v>5242</v>
      </c>
      <c r="K23" s="80">
        <v>0</v>
      </c>
      <c r="L23" s="33">
        <v>5418</v>
      </c>
      <c r="M23" s="33">
        <v>3787</v>
      </c>
      <c r="N23" s="83">
        <f t="shared" si="0"/>
        <v>255305</v>
      </c>
    </row>
    <row r="24" spans="1:14" ht="12.75" customHeight="1">
      <c r="A24" s="103" t="s">
        <v>164</v>
      </c>
      <c r="B24" s="91">
        <v>71932</v>
      </c>
      <c r="C24" s="91">
        <v>21996</v>
      </c>
      <c r="D24" s="91">
        <v>6321</v>
      </c>
      <c r="E24" s="93">
        <v>0</v>
      </c>
      <c r="F24" s="93">
        <v>0</v>
      </c>
      <c r="G24" s="91">
        <v>6594</v>
      </c>
      <c r="H24" s="91">
        <v>7149</v>
      </c>
      <c r="I24" s="91">
        <v>5583</v>
      </c>
      <c r="J24" s="91">
        <v>21</v>
      </c>
      <c r="K24" s="91">
        <v>3855</v>
      </c>
      <c r="L24" s="91">
        <v>4299</v>
      </c>
      <c r="M24" s="91">
        <v>4053</v>
      </c>
      <c r="N24" s="97">
        <f t="shared" si="0"/>
        <v>103810</v>
      </c>
    </row>
    <row r="25" spans="1:14" ht="12.75" customHeight="1">
      <c r="A25" s="102" t="s">
        <v>26</v>
      </c>
      <c r="B25" s="33">
        <v>91878</v>
      </c>
      <c r="C25" s="33">
        <v>17068</v>
      </c>
      <c r="D25" s="33">
        <v>4836</v>
      </c>
      <c r="E25" s="80">
        <v>0</v>
      </c>
      <c r="F25" s="80">
        <v>0</v>
      </c>
      <c r="G25" s="33">
        <v>1394</v>
      </c>
      <c r="H25" s="33">
        <v>5704</v>
      </c>
      <c r="I25" s="33">
        <v>893</v>
      </c>
      <c r="J25" s="80">
        <v>0</v>
      </c>
      <c r="K25" s="33">
        <v>5502</v>
      </c>
      <c r="L25" s="33">
        <v>4401</v>
      </c>
      <c r="M25" s="33">
        <v>4401</v>
      </c>
      <c r="N25" s="83">
        <f t="shared" si="0"/>
        <v>114240</v>
      </c>
    </row>
    <row r="26" spans="1:14" ht="12.75" customHeight="1">
      <c r="A26" s="103" t="s">
        <v>27</v>
      </c>
      <c r="B26" s="91">
        <v>53434</v>
      </c>
      <c r="C26" s="91">
        <v>20095</v>
      </c>
      <c r="D26" s="91">
        <v>3539</v>
      </c>
      <c r="E26" s="93">
        <v>0</v>
      </c>
      <c r="F26" s="93">
        <v>0</v>
      </c>
      <c r="G26" s="91">
        <v>4059</v>
      </c>
      <c r="H26" s="91">
        <v>8889</v>
      </c>
      <c r="I26" s="91">
        <v>9418</v>
      </c>
      <c r="J26" s="91">
        <v>1106</v>
      </c>
      <c r="K26" s="93">
        <v>0</v>
      </c>
      <c r="L26" s="91">
        <v>107885</v>
      </c>
      <c r="M26" s="91">
        <v>107306</v>
      </c>
      <c r="N26" s="97">
        <f t="shared" si="0"/>
        <v>190832</v>
      </c>
    </row>
    <row r="27" spans="1:14" ht="12.75" customHeight="1">
      <c r="A27" s="121"/>
      <c r="B27" s="258" t="s">
        <v>191</v>
      </c>
      <c r="C27" s="258"/>
      <c r="D27" s="258"/>
      <c r="E27" s="258"/>
      <c r="F27" s="258"/>
      <c r="G27" s="258"/>
      <c r="H27" s="258"/>
      <c r="I27" s="258"/>
      <c r="J27" s="258"/>
      <c r="K27" s="258"/>
      <c r="L27" s="258"/>
      <c r="M27" s="258"/>
      <c r="N27" s="258"/>
    </row>
    <row r="28" spans="1:14" ht="12.75" customHeight="1">
      <c r="A28" s="98" t="s">
        <v>11</v>
      </c>
      <c r="B28" s="91">
        <v>2131161</v>
      </c>
      <c r="C28" s="91">
        <v>736854</v>
      </c>
      <c r="D28" s="91">
        <v>91806</v>
      </c>
      <c r="E28" s="91">
        <v>21645</v>
      </c>
      <c r="F28" s="91">
        <v>103049</v>
      </c>
      <c r="G28" s="91">
        <v>270526</v>
      </c>
      <c r="H28" s="91">
        <v>75634</v>
      </c>
      <c r="I28" s="91">
        <v>239068</v>
      </c>
      <c r="J28" s="91">
        <v>45477</v>
      </c>
      <c r="K28" s="91">
        <v>115778</v>
      </c>
      <c r="L28" s="91">
        <v>214269</v>
      </c>
      <c r="M28" s="91">
        <v>178916</v>
      </c>
      <c r="N28" s="97">
        <f>B28+C28+I28+L28</f>
        <v>3321352</v>
      </c>
    </row>
    <row r="29" spans="1:14" ht="12.75" customHeight="1">
      <c r="A29" s="100" t="s">
        <v>80</v>
      </c>
      <c r="B29" s="33">
        <v>1577911</v>
      </c>
      <c r="C29" s="33">
        <v>602248</v>
      </c>
      <c r="D29" s="33">
        <v>54652</v>
      </c>
      <c r="E29" s="33">
        <v>21645</v>
      </c>
      <c r="F29" s="33">
        <v>103049</v>
      </c>
      <c r="G29" s="33">
        <v>232043</v>
      </c>
      <c r="H29" s="33">
        <v>40171</v>
      </c>
      <c r="I29" s="33">
        <v>168850</v>
      </c>
      <c r="J29" s="33">
        <v>37606</v>
      </c>
      <c r="K29" s="180">
        <v>105647</v>
      </c>
      <c r="L29" s="33">
        <v>186568</v>
      </c>
      <c r="M29" s="33">
        <v>162666</v>
      </c>
      <c r="N29" s="83">
        <f>B29+C29+I29+L29</f>
        <v>2535577</v>
      </c>
    </row>
    <row r="30" spans="1:14" ht="12.75" customHeight="1">
      <c r="A30" s="101" t="s">
        <v>81</v>
      </c>
      <c r="B30" s="91">
        <v>553250</v>
      </c>
      <c r="C30" s="91">
        <v>134606</v>
      </c>
      <c r="D30" s="91">
        <v>37154</v>
      </c>
      <c r="E30" s="93">
        <v>0</v>
      </c>
      <c r="F30" s="93">
        <v>0</v>
      </c>
      <c r="G30" s="91">
        <v>38483</v>
      </c>
      <c r="H30" s="91">
        <v>35463</v>
      </c>
      <c r="I30" s="91">
        <v>70218</v>
      </c>
      <c r="J30" s="91">
        <v>7871</v>
      </c>
      <c r="K30" s="91">
        <v>10131</v>
      </c>
      <c r="L30" s="91">
        <v>27701</v>
      </c>
      <c r="M30" s="91">
        <v>16250</v>
      </c>
      <c r="N30" s="97">
        <f t="shared" ref="N30:N46" si="1">B30+C30+I30+L30</f>
        <v>785775</v>
      </c>
    </row>
    <row r="31" spans="1:14" ht="12.75" customHeight="1">
      <c r="A31" s="87" t="s">
        <v>161</v>
      </c>
      <c r="B31" s="78">
        <v>230761</v>
      </c>
      <c r="C31" s="78">
        <v>109611</v>
      </c>
      <c r="D31" s="78">
        <v>9475</v>
      </c>
      <c r="E31" s="78">
        <v>4424</v>
      </c>
      <c r="F31" s="78">
        <v>14918</v>
      </c>
      <c r="G31" s="78">
        <v>34214</v>
      </c>
      <c r="H31" s="80">
        <v>718</v>
      </c>
      <c r="I31" s="78">
        <v>46664</v>
      </c>
      <c r="J31" s="78">
        <v>4527</v>
      </c>
      <c r="K31" s="80">
        <v>13115</v>
      </c>
      <c r="L31" s="78">
        <v>19621</v>
      </c>
      <c r="M31" s="33">
        <v>17937</v>
      </c>
      <c r="N31" s="83">
        <f t="shared" si="1"/>
        <v>406657</v>
      </c>
    </row>
    <row r="32" spans="1:14" ht="12.75" customHeight="1">
      <c r="A32" s="103" t="s">
        <v>13</v>
      </c>
      <c r="B32" s="91">
        <v>357663</v>
      </c>
      <c r="C32" s="91">
        <v>147585</v>
      </c>
      <c r="D32" s="91">
        <v>15561</v>
      </c>
      <c r="E32" s="91">
        <v>13370</v>
      </c>
      <c r="F32" s="91">
        <v>50418</v>
      </c>
      <c r="G32" s="91">
        <v>33836</v>
      </c>
      <c r="H32" s="93">
        <v>0</v>
      </c>
      <c r="I32" s="91">
        <v>35191</v>
      </c>
      <c r="J32" s="91">
        <v>11694</v>
      </c>
      <c r="K32" s="91">
        <v>21949</v>
      </c>
      <c r="L32" s="91">
        <v>17214</v>
      </c>
      <c r="M32" s="90">
        <v>11264</v>
      </c>
      <c r="N32" s="97">
        <f t="shared" si="1"/>
        <v>557653</v>
      </c>
    </row>
    <row r="33" spans="1:14" ht="12.75" customHeight="1">
      <c r="A33" s="102" t="s">
        <v>14</v>
      </c>
      <c r="B33" s="78">
        <v>111681</v>
      </c>
      <c r="C33" s="78">
        <v>32924</v>
      </c>
      <c r="D33" s="78">
        <v>8398</v>
      </c>
      <c r="E33" s="80">
        <v>0</v>
      </c>
      <c r="F33" s="80">
        <v>0</v>
      </c>
      <c r="G33" s="78">
        <v>7232</v>
      </c>
      <c r="H33" s="78">
        <v>8908</v>
      </c>
      <c r="I33" s="78">
        <v>14863</v>
      </c>
      <c r="J33" s="78">
        <v>1953</v>
      </c>
      <c r="K33" s="78">
        <v>4395</v>
      </c>
      <c r="L33" s="78">
        <v>20860</v>
      </c>
      <c r="M33" s="33">
        <v>12624</v>
      </c>
      <c r="N33" s="83">
        <f t="shared" si="1"/>
        <v>180328</v>
      </c>
    </row>
    <row r="34" spans="1:14" ht="12.75" customHeight="1">
      <c r="A34" s="103" t="s">
        <v>15</v>
      </c>
      <c r="B34" s="91">
        <v>75427</v>
      </c>
      <c r="C34" s="91">
        <v>22624</v>
      </c>
      <c r="D34" s="91">
        <v>6234</v>
      </c>
      <c r="E34" s="93">
        <v>0</v>
      </c>
      <c r="F34" s="93">
        <v>0</v>
      </c>
      <c r="G34" s="91">
        <v>6982</v>
      </c>
      <c r="H34" s="91">
        <v>3968</v>
      </c>
      <c r="I34" s="91">
        <v>6080</v>
      </c>
      <c r="J34" s="91">
        <v>1501</v>
      </c>
      <c r="K34" s="91">
        <v>4446</v>
      </c>
      <c r="L34" s="91">
        <v>206</v>
      </c>
      <c r="M34" s="90">
        <v>206</v>
      </c>
      <c r="N34" s="97">
        <f t="shared" si="1"/>
        <v>104337</v>
      </c>
    </row>
    <row r="35" spans="1:14" ht="12.75" customHeight="1">
      <c r="A35" s="102" t="s">
        <v>16</v>
      </c>
      <c r="B35" s="78">
        <v>14383</v>
      </c>
      <c r="C35" s="78">
        <v>6676</v>
      </c>
      <c r="D35" s="78">
        <v>1637</v>
      </c>
      <c r="E35" s="80">
        <v>0</v>
      </c>
      <c r="F35" s="80">
        <v>0</v>
      </c>
      <c r="G35" s="78">
        <v>2454</v>
      </c>
      <c r="H35" s="78">
        <v>1418</v>
      </c>
      <c r="I35" s="78">
        <v>758</v>
      </c>
      <c r="J35" s="78">
        <v>602</v>
      </c>
      <c r="K35" s="78">
        <v>781</v>
      </c>
      <c r="L35" s="78">
        <v>3268</v>
      </c>
      <c r="M35" s="33">
        <v>2116</v>
      </c>
      <c r="N35" s="83">
        <f t="shared" si="1"/>
        <v>25085</v>
      </c>
    </row>
    <row r="36" spans="1:14" ht="12.75" customHeight="1">
      <c r="A36" s="103" t="s">
        <v>17</v>
      </c>
      <c r="B36" s="91">
        <v>73621</v>
      </c>
      <c r="C36" s="91">
        <v>20152</v>
      </c>
      <c r="D36" s="91">
        <v>5381</v>
      </c>
      <c r="E36" s="93">
        <v>0</v>
      </c>
      <c r="F36" s="93">
        <v>0</v>
      </c>
      <c r="G36" s="91">
        <v>4323</v>
      </c>
      <c r="H36" s="91">
        <v>5703</v>
      </c>
      <c r="I36" s="91">
        <v>2244</v>
      </c>
      <c r="J36" s="91">
        <v>732</v>
      </c>
      <c r="K36" s="91">
        <v>3259</v>
      </c>
      <c r="L36" s="91">
        <v>24140</v>
      </c>
      <c r="M36" s="90">
        <v>22874</v>
      </c>
      <c r="N36" s="97">
        <f t="shared" si="1"/>
        <v>120157</v>
      </c>
    </row>
    <row r="37" spans="1:14" ht="12.75" customHeight="1">
      <c r="A37" s="102" t="s">
        <v>18</v>
      </c>
      <c r="B37" s="78">
        <v>128954</v>
      </c>
      <c r="C37" s="78">
        <v>45158</v>
      </c>
      <c r="D37" s="78">
        <v>5706</v>
      </c>
      <c r="E37" s="78">
        <v>34</v>
      </c>
      <c r="F37" s="78">
        <v>5239</v>
      </c>
      <c r="G37" s="78">
        <v>20784</v>
      </c>
      <c r="H37" s="78">
        <v>3047</v>
      </c>
      <c r="I37" s="78">
        <v>7054</v>
      </c>
      <c r="J37" s="78">
        <v>1534</v>
      </c>
      <c r="K37" s="78">
        <v>5453</v>
      </c>
      <c r="L37" s="78">
        <v>22154</v>
      </c>
      <c r="M37" s="33">
        <v>16601</v>
      </c>
      <c r="N37" s="83">
        <f t="shared" si="1"/>
        <v>203320</v>
      </c>
    </row>
    <row r="38" spans="1:14" ht="12.75" customHeight="1">
      <c r="A38" s="103" t="s">
        <v>19</v>
      </c>
      <c r="B38" s="91">
        <v>82947</v>
      </c>
      <c r="C38" s="91">
        <v>15030</v>
      </c>
      <c r="D38" s="91">
        <v>5170</v>
      </c>
      <c r="E38" s="93">
        <v>0</v>
      </c>
      <c r="F38" s="93">
        <v>0</v>
      </c>
      <c r="G38" s="91">
        <v>3394</v>
      </c>
      <c r="H38" s="91">
        <v>4795</v>
      </c>
      <c r="I38" s="91">
        <v>3959</v>
      </c>
      <c r="J38" s="93">
        <v>0</v>
      </c>
      <c r="K38" s="93">
        <v>0</v>
      </c>
      <c r="L38" s="93">
        <v>0</v>
      </c>
      <c r="M38" s="93">
        <v>0</v>
      </c>
      <c r="N38" s="97">
        <f t="shared" si="1"/>
        <v>101936</v>
      </c>
    </row>
    <row r="39" spans="1:14" ht="12.75" customHeight="1">
      <c r="A39" s="102" t="s">
        <v>20</v>
      </c>
      <c r="B39" s="78">
        <v>193184</v>
      </c>
      <c r="C39" s="78">
        <v>53359</v>
      </c>
      <c r="D39" s="78">
        <v>2183</v>
      </c>
      <c r="E39" s="78">
        <v>1367</v>
      </c>
      <c r="F39" s="78">
        <v>4815</v>
      </c>
      <c r="G39" s="78">
        <v>24033</v>
      </c>
      <c r="H39" s="78">
        <v>8789</v>
      </c>
      <c r="I39" s="78">
        <v>19701</v>
      </c>
      <c r="J39" s="78">
        <v>466</v>
      </c>
      <c r="K39" s="78">
        <v>10212</v>
      </c>
      <c r="L39" s="78">
        <v>7542</v>
      </c>
      <c r="M39" s="33">
        <v>5840</v>
      </c>
      <c r="N39" s="83">
        <f t="shared" si="1"/>
        <v>273786</v>
      </c>
    </row>
    <row r="40" spans="1:14" ht="12.75" customHeight="1">
      <c r="A40" s="103" t="s">
        <v>21</v>
      </c>
      <c r="B40" s="91">
        <v>399643</v>
      </c>
      <c r="C40" s="91">
        <v>162754</v>
      </c>
      <c r="D40" s="91">
        <v>7913</v>
      </c>
      <c r="E40" s="91">
        <v>1703</v>
      </c>
      <c r="F40" s="91">
        <v>22152</v>
      </c>
      <c r="G40" s="91">
        <v>88389</v>
      </c>
      <c r="H40" s="91">
        <v>13005</v>
      </c>
      <c r="I40" s="91">
        <v>45941</v>
      </c>
      <c r="J40" s="91">
        <v>15997</v>
      </c>
      <c r="K40" s="91">
        <v>38741</v>
      </c>
      <c r="L40" s="91">
        <v>81159</v>
      </c>
      <c r="M40" s="90">
        <v>77396</v>
      </c>
      <c r="N40" s="97">
        <f t="shared" si="1"/>
        <v>689497</v>
      </c>
    </row>
    <row r="41" spans="1:14" ht="12.75" customHeight="1">
      <c r="A41" s="102" t="s">
        <v>22</v>
      </c>
      <c r="B41" s="78">
        <v>79619</v>
      </c>
      <c r="C41" s="78">
        <v>34552</v>
      </c>
      <c r="D41" s="78">
        <v>2738</v>
      </c>
      <c r="E41" s="78">
        <v>476</v>
      </c>
      <c r="F41" s="78">
        <v>4187</v>
      </c>
      <c r="G41" s="78">
        <v>19051</v>
      </c>
      <c r="H41" s="78">
        <v>2703</v>
      </c>
      <c r="I41" s="78">
        <v>6757</v>
      </c>
      <c r="J41" s="78">
        <v>1685</v>
      </c>
      <c r="K41" s="78">
        <v>5113</v>
      </c>
      <c r="L41" s="78">
        <v>2806</v>
      </c>
      <c r="M41" s="33">
        <v>1239</v>
      </c>
      <c r="N41" s="83">
        <f t="shared" si="1"/>
        <v>123734</v>
      </c>
    </row>
    <row r="42" spans="1:14" ht="12.75" customHeight="1">
      <c r="A42" s="103" t="s">
        <v>23</v>
      </c>
      <c r="B42" s="91">
        <v>22775</v>
      </c>
      <c r="C42" s="91">
        <v>7759</v>
      </c>
      <c r="D42" s="91">
        <v>730</v>
      </c>
      <c r="E42" s="91">
        <v>271</v>
      </c>
      <c r="F42" s="91">
        <v>1240</v>
      </c>
      <c r="G42" s="91">
        <v>3266</v>
      </c>
      <c r="H42" s="91">
        <v>575</v>
      </c>
      <c r="I42" s="91">
        <v>2333</v>
      </c>
      <c r="J42" s="91">
        <v>356</v>
      </c>
      <c r="K42" s="91">
        <v>2913</v>
      </c>
      <c r="L42" s="91">
        <v>5374</v>
      </c>
      <c r="M42" s="90">
        <v>4624</v>
      </c>
      <c r="N42" s="97">
        <f t="shared" si="1"/>
        <v>38241</v>
      </c>
    </row>
    <row r="43" spans="1:14" ht="12.75" customHeight="1">
      <c r="A43" s="102" t="s">
        <v>24</v>
      </c>
      <c r="B43" s="78">
        <v>155673</v>
      </c>
      <c r="C43" s="78">
        <v>33058</v>
      </c>
      <c r="D43" s="78">
        <v>9269</v>
      </c>
      <c r="E43" s="80">
        <v>0</v>
      </c>
      <c r="F43" s="80">
        <v>0</v>
      </c>
      <c r="G43" s="78">
        <v>10979</v>
      </c>
      <c r="H43" s="78">
        <v>9793</v>
      </c>
      <c r="I43" s="78">
        <v>28499</v>
      </c>
      <c r="J43" s="78">
        <v>3533</v>
      </c>
      <c r="K43" s="80">
        <v>0</v>
      </c>
      <c r="L43" s="78">
        <v>5587</v>
      </c>
      <c r="M43" s="33">
        <v>2614</v>
      </c>
      <c r="N43" s="83">
        <f t="shared" si="1"/>
        <v>222817</v>
      </c>
    </row>
    <row r="44" spans="1:14" ht="12.75" customHeight="1">
      <c r="A44" s="103" t="s">
        <v>25</v>
      </c>
      <c r="B44" s="91">
        <v>67640</v>
      </c>
      <c r="C44" s="91">
        <v>15702</v>
      </c>
      <c r="D44" s="91">
        <v>4772</v>
      </c>
      <c r="E44" s="93">
        <v>0</v>
      </c>
      <c r="F44" s="93">
        <v>0</v>
      </c>
      <c r="G44" s="91">
        <v>5633</v>
      </c>
      <c r="H44" s="91">
        <v>3929</v>
      </c>
      <c r="I44" s="91">
        <v>7421</v>
      </c>
      <c r="J44" s="91">
        <v>89</v>
      </c>
      <c r="K44" s="91">
        <v>1290</v>
      </c>
      <c r="L44" s="91">
        <v>242</v>
      </c>
      <c r="M44" s="93">
        <v>0</v>
      </c>
      <c r="N44" s="97">
        <f t="shared" si="1"/>
        <v>91005</v>
      </c>
    </row>
    <row r="45" spans="1:14" ht="12.75" customHeight="1">
      <c r="A45" s="102" t="s">
        <v>26</v>
      </c>
      <c r="B45" s="78">
        <v>77308</v>
      </c>
      <c r="C45" s="78">
        <v>14642</v>
      </c>
      <c r="D45" s="78">
        <v>3328</v>
      </c>
      <c r="E45" s="80">
        <v>0</v>
      </c>
      <c r="F45" s="78">
        <v>80</v>
      </c>
      <c r="G45" s="78">
        <v>1693</v>
      </c>
      <c r="H45" s="78">
        <v>4213</v>
      </c>
      <c r="I45" s="78">
        <v>2207</v>
      </c>
      <c r="J45" s="78">
        <v>13</v>
      </c>
      <c r="K45" s="78">
        <v>4111</v>
      </c>
      <c r="L45" s="78">
        <v>3290</v>
      </c>
      <c r="M45" s="33">
        <v>2775</v>
      </c>
      <c r="N45" s="83">
        <f t="shared" si="1"/>
        <v>97447</v>
      </c>
    </row>
    <row r="46" spans="1:14" ht="12.75" customHeight="1">
      <c r="A46" s="103" t="s">
        <v>27</v>
      </c>
      <c r="B46" s="72">
        <v>59882</v>
      </c>
      <c r="C46" s="72">
        <v>15268</v>
      </c>
      <c r="D46" s="72">
        <v>3311</v>
      </c>
      <c r="E46" s="93">
        <v>0</v>
      </c>
      <c r="F46" s="93">
        <v>0</v>
      </c>
      <c r="G46" s="72">
        <v>4263</v>
      </c>
      <c r="H46" s="72">
        <v>4070</v>
      </c>
      <c r="I46" s="72">
        <v>9396</v>
      </c>
      <c r="J46" s="72">
        <v>795</v>
      </c>
      <c r="K46" s="93">
        <v>0</v>
      </c>
      <c r="L46" s="72">
        <v>806</v>
      </c>
      <c r="M46" s="70">
        <v>806</v>
      </c>
      <c r="N46" s="97">
        <f t="shared" si="1"/>
        <v>85352</v>
      </c>
    </row>
    <row r="47" spans="1:14" ht="12.75" customHeight="1">
      <c r="A47" s="117"/>
      <c r="B47" s="260" t="s">
        <v>192</v>
      </c>
      <c r="C47" s="260"/>
      <c r="D47" s="260"/>
      <c r="E47" s="260"/>
      <c r="F47" s="260"/>
      <c r="G47" s="260"/>
      <c r="H47" s="260"/>
      <c r="I47" s="260"/>
      <c r="J47" s="260"/>
      <c r="K47" s="260"/>
      <c r="L47" s="260"/>
      <c r="M47" s="260"/>
      <c r="N47" s="260"/>
    </row>
    <row r="48" spans="1:14" ht="12.75" customHeight="1">
      <c r="A48" s="98" t="s">
        <v>11</v>
      </c>
      <c r="B48" s="91">
        <f>B8-B28</f>
        <v>340485</v>
      </c>
      <c r="C48" s="91">
        <f t="shared" ref="C48:N63" si="2">C8-C28</f>
        <v>71061</v>
      </c>
      <c r="D48" s="91">
        <f t="shared" si="2"/>
        <v>23233</v>
      </c>
      <c r="E48" s="91">
        <f t="shared" si="2"/>
        <v>-16603</v>
      </c>
      <c r="F48" s="91">
        <f t="shared" si="2"/>
        <v>-8059</v>
      </c>
      <c r="G48" s="91">
        <f t="shared" si="2"/>
        <v>2385</v>
      </c>
      <c r="H48" s="91">
        <f>H8-H28</f>
        <v>62117</v>
      </c>
      <c r="I48" s="91">
        <f t="shared" si="2"/>
        <v>-10665</v>
      </c>
      <c r="J48" s="91">
        <f t="shared" si="2"/>
        <v>992</v>
      </c>
      <c r="K48" s="91">
        <f>K8-K28</f>
        <v>18826</v>
      </c>
      <c r="L48" s="91">
        <f t="shared" si="2"/>
        <v>208287</v>
      </c>
      <c r="M48" s="91">
        <f t="shared" si="2"/>
        <v>198878</v>
      </c>
      <c r="N48" s="97">
        <f t="shared" si="2"/>
        <v>609168</v>
      </c>
    </row>
    <row r="49" spans="1:14" ht="12.75" customHeight="1">
      <c r="A49" s="100" t="s">
        <v>80</v>
      </c>
      <c r="B49" s="33">
        <f t="shared" ref="B49:N65" si="3">B9-B29</f>
        <v>290313</v>
      </c>
      <c r="C49" s="33">
        <f t="shared" si="3"/>
        <v>20721</v>
      </c>
      <c r="D49" s="33">
        <f t="shared" si="3"/>
        <v>14881</v>
      </c>
      <c r="E49" s="33">
        <f t="shared" si="3"/>
        <v>-16603</v>
      </c>
      <c r="F49" s="33">
        <f t="shared" si="3"/>
        <v>-8059</v>
      </c>
      <c r="G49" s="33">
        <f t="shared" si="3"/>
        <v>-6199</v>
      </c>
      <c r="H49" s="33">
        <f t="shared" si="3"/>
        <v>34636</v>
      </c>
      <c r="I49" s="33">
        <f t="shared" si="3"/>
        <v>-14027</v>
      </c>
      <c r="J49" s="33">
        <f t="shared" si="3"/>
        <v>-530</v>
      </c>
      <c r="K49" s="33">
        <f t="shared" si="3"/>
        <v>11623</v>
      </c>
      <c r="L49" s="33">
        <f t="shared" si="3"/>
        <v>79697</v>
      </c>
      <c r="M49" s="33">
        <f t="shared" si="2"/>
        <v>68918</v>
      </c>
      <c r="N49" s="83">
        <f t="shared" si="3"/>
        <v>376704</v>
      </c>
    </row>
    <row r="50" spans="1:14" ht="12.75" customHeight="1">
      <c r="A50" s="101" t="s">
        <v>81</v>
      </c>
      <c r="B50" s="90">
        <f t="shared" si="3"/>
        <v>50172</v>
      </c>
      <c r="C50" s="90">
        <f t="shared" si="3"/>
        <v>50340</v>
      </c>
      <c r="D50" s="90">
        <f t="shared" si="3"/>
        <v>8352</v>
      </c>
      <c r="E50" s="93">
        <f t="shared" si="3"/>
        <v>0</v>
      </c>
      <c r="F50" s="93">
        <f t="shared" si="3"/>
        <v>0</v>
      </c>
      <c r="G50" s="90">
        <f t="shared" si="3"/>
        <v>8584</v>
      </c>
      <c r="H50" s="90">
        <f t="shared" si="3"/>
        <v>27481</v>
      </c>
      <c r="I50" s="90">
        <f t="shared" si="3"/>
        <v>3362</v>
      </c>
      <c r="J50" s="90">
        <f t="shared" si="3"/>
        <v>1522</v>
      </c>
      <c r="K50" s="90">
        <f t="shared" si="3"/>
        <v>7203</v>
      </c>
      <c r="L50" s="90">
        <f t="shared" si="3"/>
        <v>128590</v>
      </c>
      <c r="M50" s="90">
        <f t="shared" si="2"/>
        <v>129960</v>
      </c>
      <c r="N50" s="97">
        <f t="shared" si="3"/>
        <v>232464</v>
      </c>
    </row>
    <row r="51" spans="1:14" ht="12.75" customHeight="1">
      <c r="A51" s="102" t="s">
        <v>12</v>
      </c>
      <c r="B51" s="78">
        <f t="shared" si="3"/>
        <v>30182</v>
      </c>
      <c r="C51" s="33">
        <f t="shared" si="3"/>
        <v>9987</v>
      </c>
      <c r="D51" s="33">
        <f t="shared" si="3"/>
        <v>1947</v>
      </c>
      <c r="E51" s="33">
        <f t="shared" si="3"/>
        <v>-749</v>
      </c>
      <c r="F51" s="33">
        <f t="shared" si="3"/>
        <v>3673</v>
      </c>
      <c r="G51" s="33">
        <f t="shared" si="3"/>
        <v>2123</v>
      </c>
      <c r="H51" s="80">
        <f t="shared" si="3"/>
        <v>4900</v>
      </c>
      <c r="I51" s="33">
        <f t="shared" si="3"/>
        <v>3194</v>
      </c>
      <c r="J51" s="33">
        <f t="shared" si="3"/>
        <v>3858</v>
      </c>
      <c r="K51" s="33">
        <f t="shared" si="3"/>
        <v>-13115</v>
      </c>
      <c r="L51" s="33">
        <f t="shared" si="3"/>
        <v>13246</v>
      </c>
      <c r="M51" s="33">
        <f t="shared" si="2"/>
        <v>13970</v>
      </c>
      <c r="N51" s="83">
        <f t="shared" si="3"/>
        <v>56609</v>
      </c>
    </row>
    <row r="52" spans="1:14" ht="12.75" customHeight="1">
      <c r="A52" s="103" t="s">
        <v>13</v>
      </c>
      <c r="B52" s="91">
        <f t="shared" si="3"/>
        <v>84217</v>
      </c>
      <c r="C52" s="90">
        <f t="shared" si="3"/>
        <v>-1554</v>
      </c>
      <c r="D52" s="90">
        <f t="shared" si="3"/>
        <v>2329</v>
      </c>
      <c r="E52" s="90">
        <f t="shared" si="3"/>
        <v>-13370</v>
      </c>
      <c r="F52" s="90">
        <f t="shared" si="3"/>
        <v>-5912</v>
      </c>
      <c r="G52" s="90">
        <f t="shared" si="3"/>
        <v>-3184</v>
      </c>
      <c r="H52" s="93">
        <f t="shared" si="3"/>
        <v>15193</v>
      </c>
      <c r="I52" s="91">
        <f t="shared" si="3"/>
        <v>-1663</v>
      </c>
      <c r="J52" s="90">
        <f t="shared" si="3"/>
        <v>-1561</v>
      </c>
      <c r="K52" s="90">
        <f t="shared" si="3"/>
        <v>5523</v>
      </c>
      <c r="L52" s="90">
        <f t="shared" si="3"/>
        <v>11557</v>
      </c>
      <c r="M52" s="90">
        <f t="shared" si="2"/>
        <v>11618</v>
      </c>
      <c r="N52" s="97">
        <f t="shared" si="3"/>
        <v>92557</v>
      </c>
    </row>
    <row r="53" spans="1:14" ht="12.75" customHeight="1">
      <c r="A53" s="102" t="s">
        <v>14</v>
      </c>
      <c r="B53" s="78">
        <f t="shared" si="3"/>
        <v>21797</v>
      </c>
      <c r="C53" s="33">
        <f t="shared" si="3"/>
        <v>9233</v>
      </c>
      <c r="D53" s="33">
        <f t="shared" si="3"/>
        <v>1026</v>
      </c>
      <c r="E53" s="80">
        <v>0</v>
      </c>
      <c r="F53" s="80">
        <v>0</v>
      </c>
      <c r="G53" s="33">
        <f t="shared" si="3"/>
        <v>965</v>
      </c>
      <c r="H53" s="33">
        <f t="shared" si="3"/>
        <v>5733</v>
      </c>
      <c r="I53" s="33">
        <f t="shared" si="3"/>
        <v>-1018</v>
      </c>
      <c r="J53" s="33">
        <f t="shared" si="3"/>
        <v>21</v>
      </c>
      <c r="K53" s="33">
        <f t="shared" si="3"/>
        <v>4091</v>
      </c>
      <c r="L53" s="33">
        <f t="shared" si="3"/>
        <v>9977</v>
      </c>
      <c r="M53" s="33">
        <f t="shared" si="2"/>
        <v>12825</v>
      </c>
      <c r="N53" s="83">
        <f t="shared" si="3"/>
        <v>39989</v>
      </c>
    </row>
    <row r="54" spans="1:14" ht="12.75" customHeight="1">
      <c r="A54" s="103" t="s">
        <v>15</v>
      </c>
      <c r="B54" s="91">
        <f t="shared" si="3"/>
        <v>9168</v>
      </c>
      <c r="C54" s="90">
        <f t="shared" si="3"/>
        <v>7197</v>
      </c>
      <c r="D54" s="90">
        <f t="shared" si="3"/>
        <v>1326</v>
      </c>
      <c r="E54" s="93">
        <f t="shared" si="3"/>
        <v>0</v>
      </c>
      <c r="F54" s="93">
        <f t="shared" si="3"/>
        <v>0</v>
      </c>
      <c r="G54" s="90">
        <f t="shared" si="3"/>
        <v>1240</v>
      </c>
      <c r="H54" s="90">
        <f t="shared" si="3"/>
        <v>3655</v>
      </c>
      <c r="I54" s="91">
        <f t="shared" si="3"/>
        <v>-1076</v>
      </c>
      <c r="J54" s="90">
        <f t="shared" si="3"/>
        <v>-451</v>
      </c>
      <c r="K54" s="90">
        <f t="shared" si="3"/>
        <v>547</v>
      </c>
      <c r="L54" s="90">
        <f t="shared" si="3"/>
        <v>6908</v>
      </c>
      <c r="M54" s="90">
        <f t="shared" si="2"/>
        <v>4671</v>
      </c>
      <c r="N54" s="97">
        <f t="shared" si="3"/>
        <v>22197</v>
      </c>
    </row>
    <row r="55" spans="1:14" ht="12.75" customHeight="1">
      <c r="A55" s="102" t="s">
        <v>16</v>
      </c>
      <c r="B55" s="78">
        <f t="shared" si="3"/>
        <v>4948</v>
      </c>
      <c r="C55" s="33">
        <f t="shared" si="3"/>
        <v>-581</v>
      </c>
      <c r="D55" s="33">
        <f t="shared" si="3"/>
        <v>-249</v>
      </c>
      <c r="E55" s="80">
        <f t="shared" si="3"/>
        <v>0</v>
      </c>
      <c r="F55" s="80">
        <f t="shared" si="3"/>
        <v>0</v>
      </c>
      <c r="G55" s="33">
        <f t="shared" si="3"/>
        <v>-479</v>
      </c>
      <c r="H55" s="33">
        <f t="shared" si="3"/>
        <v>175</v>
      </c>
      <c r="I55" s="33">
        <f t="shared" si="3"/>
        <v>988</v>
      </c>
      <c r="J55" s="33">
        <f t="shared" si="3"/>
        <v>-51</v>
      </c>
      <c r="K55" s="33">
        <f t="shared" si="3"/>
        <v>1520</v>
      </c>
      <c r="L55" s="33">
        <f t="shared" si="3"/>
        <v>4067</v>
      </c>
      <c r="M55" s="33">
        <f t="shared" si="2"/>
        <v>3526</v>
      </c>
      <c r="N55" s="83">
        <f t="shared" si="3"/>
        <v>9422</v>
      </c>
    </row>
    <row r="56" spans="1:14" ht="12.75" customHeight="1">
      <c r="A56" s="103" t="s">
        <v>17</v>
      </c>
      <c r="B56" s="91">
        <f t="shared" si="3"/>
        <v>8649</v>
      </c>
      <c r="C56" s="90">
        <f t="shared" si="3"/>
        <v>-1965</v>
      </c>
      <c r="D56" s="90">
        <f t="shared" si="3"/>
        <v>-176</v>
      </c>
      <c r="E56" s="93">
        <f t="shared" si="3"/>
        <v>0</v>
      </c>
      <c r="F56" s="93">
        <f t="shared" si="3"/>
        <v>0</v>
      </c>
      <c r="G56" s="90">
        <f t="shared" si="3"/>
        <v>-481</v>
      </c>
      <c r="H56" s="90">
        <f t="shared" si="3"/>
        <v>-1292</v>
      </c>
      <c r="I56" s="91">
        <f t="shared" si="3"/>
        <v>-523</v>
      </c>
      <c r="J56" s="90">
        <f t="shared" si="3"/>
        <v>-382</v>
      </c>
      <c r="K56" s="90">
        <f t="shared" si="3"/>
        <v>951</v>
      </c>
      <c r="L56" s="90">
        <f t="shared" si="3"/>
        <v>21070</v>
      </c>
      <c r="M56" s="90">
        <f t="shared" si="2"/>
        <v>21107</v>
      </c>
      <c r="N56" s="97">
        <f t="shared" si="3"/>
        <v>27231</v>
      </c>
    </row>
    <row r="57" spans="1:14" ht="12.75" customHeight="1">
      <c r="A57" s="102" t="s">
        <v>18</v>
      </c>
      <c r="B57" s="78">
        <f t="shared" si="3"/>
        <v>12303</v>
      </c>
      <c r="C57" s="33">
        <f t="shared" si="3"/>
        <v>6509</v>
      </c>
      <c r="D57" s="33">
        <f t="shared" si="3"/>
        <v>4091</v>
      </c>
      <c r="E57" s="33">
        <f t="shared" si="3"/>
        <v>-12</v>
      </c>
      <c r="F57" s="33">
        <f t="shared" si="3"/>
        <v>-25</v>
      </c>
      <c r="G57" s="33">
        <f t="shared" si="3"/>
        <v>3445</v>
      </c>
      <c r="H57" s="33">
        <f t="shared" si="3"/>
        <v>-614</v>
      </c>
      <c r="I57" s="33">
        <f t="shared" si="3"/>
        <v>-17</v>
      </c>
      <c r="J57" s="33">
        <f t="shared" si="3"/>
        <v>-397</v>
      </c>
      <c r="K57" s="33">
        <f t="shared" si="3"/>
        <v>3760</v>
      </c>
      <c r="L57" s="33">
        <f t="shared" si="3"/>
        <v>18135</v>
      </c>
      <c r="M57" s="33">
        <f t="shared" si="2"/>
        <v>11187</v>
      </c>
      <c r="N57" s="83">
        <f t="shared" si="3"/>
        <v>36930</v>
      </c>
    </row>
    <row r="58" spans="1:14" ht="12.75" customHeight="1">
      <c r="A58" s="103" t="s">
        <v>19</v>
      </c>
      <c r="B58" s="91">
        <f t="shared" si="3"/>
        <v>11070</v>
      </c>
      <c r="C58" s="90">
        <f t="shared" si="3"/>
        <v>5839</v>
      </c>
      <c r="D58" s="90">
        <f t="shared" si="3"/>
        <v>1503</v>
      </c>
      <c r="E58" s="93">
        <f t="shared" si="3"/>
        <v>0</v>
      </c>
      <c r="F58" s="93">
        <f t="shared" si="3"/>
        <v>0</v>
      </c>
      <c r="G58" s="90">
        <f t="shared" si="3"/>
        <v>1132</v>
      </c>
      <c r="H58" s="90">
        <f t="shared" si="3"/>
        <v>2455</v>
      </c>
      <c r="I58" s="91">
        <f t="shared" si="3"/>
        <v>1858</v>
      </c>
      <c r="J58" s="93">
        <f t="shared" si="3"/>
        <v>0</v>
      </c>
      <c r="K58" s="93">
        <f t="shared" si="3"/>
        <v>0</v>
      </c>
      <c r="L58" s="90">
        <f t="shared" si="3"/>
        <v>738</v>
      </c>
      <c r="M58" s="90">
        <f t="shared" si="2"/>
        <v>738</v>
      </c>
      <c r="N58" s="97">
        <f t="shared" si="3"/>
        <v>19505</v>
      </c>
    </row>
    <row r="59" spans="1:14" ht="12.75" customHeight="1">
      <c r="A59" s="102" t="s">
        <v>20</v>
      </c>
      <c r="B59" s="78">
        <f t="shared" si="3"/>
        <v>42915</v>
      </c>
      <c r="C59" s="33">
        <f t="shared" si="3"/>
        <v>2026</v>
      </c>
      <c r="D59" s="33">
        <f t="shared" si="3"/>
        <v>1368</v>
      </c>
      <c r="E59" s="33">
        <f t="shared" si="3"/>
        <v>-1056</v>
      </c>
      <c r="F59" s="33">
        <f t="shared" si="3"/>
        <v>-2435</v>
      </c>
      <c r="G59" s="33">
        <f t="shared" si="3"/>
        <v>-698</v>
      </c>
      <c r="H59" s="33">
        <f t="shared" si="3"/>
        <v>4496</v>
      </c>
      <c r="I59" s="33">
        <f t="shared" si="3"/>
        <v>-6321</v>
      </c>
      <c r="J59" s="33">
        <f t="shared" si="3"/>
        <v>-101</v>
      </c>
      <c r="K59" s="33">
        <f t="shared" si="3"/>
        <v>5755</v>
      </c>
      <c r="L59" s="33">
        <f t="shared" si="3"/>
        <v>5643</v>
      </c>
      <c r="M59" s="33">
        <f t="shared" si="2"/>
        <v>4220</v>
      </c>
      <c r="N59" s="83">
        <f t="shared" si="3"/>
        <v>44263</v>
      </c>
    </row>
    <row r="60" spans="1:14" ht="12.75" customHeight="1">
      <c r="A60" s="103" t="s">
        <v>21</v>
      </c>
      <c r="B60" s="91">
        <f t="shared" si="3"/>
        <v>89191</v>
      </c>
      <c r="C60" s="90">
        <f t="shared" si="3"/>
        <v>4091</v>
      </c>
      <c r="D60" s="90">
        <f t="shared" si="3"/>
        <v>3152</v>
      </c>
      <c r="E60" s="90">
        <f t="shared" si="3"/>
        <v>-788</v>
      </c>
      <c r="F60" s="90">
        <f t="shared" si="3"/>
        <v>-1702</v>
      </c>
      <c r="G60" s="90">
        <f t="shared" si="3"/>
        <v>-5299</v>
      </c>
      <c r="H60" s="90">
        <f t="shared" si="3"/>
        <v>7965</v>
      </c>
      <c r="I60" s="91">
        <f t="shared" si="3"/>
        <v>-7301</v>
      </c>
      <c r="J60" s="90">
        <f t="shared" si="3"/>
        <v>-1657</v>
      </c>
      <c r="K60" s="90">
        <f t="shared" si="3"/>
        <v>5259</v>
      </c>
      <c r="L60" s="90">
        <f t="shared" si="3"/>
        <v>791</v>
      </c>
      <c r="M60" s="90">
        <f t="shared" si="2"/>
        <v>-1081</v>
      </c>
      <c r="N60" s="97">
        <f t="shared" si="3"/>
        <v>86772</v>
      </c>
    </row>
    <row r="61" spans="1:14" ht="12.75" customHeight="1">
      <c r="A61" s="102" t="s">
        <v>22</v>
      </c>
      <c r="B61" s="78">
        <f t="shared" si="3"/>
        <v>1577</v>
      </c>
      <c r="C61" s="33">
        <f t="shared" si="3"/>
        <v>-136</v>
      </c>
      <c r="D61" s="33">
        <f t="shared" si="3"/>
        <v>947</v>
      </c>
      <c r="E61" s="33">
        <f t="shared" si="3"/>
        <v>-357</v>
      </c>
      <c r="F61" s="33">
        <f t="shared" si="3"/>
        <v>-1356</v>
      </c>
      <c r="G61" s="33">
        <f t="shared" si="3"/>
        <v>-1118</v>
      </c>
      <c r="H61" s="33">
        <f t="shared" si="3"/>
        <v>1631</v>
      </c>
      <c r="I61" s="33">
        <f t="shared" si="3"/>
        <v>-463</v>
      </c>
      <c r="J61" s="33">
        <f t="shared" si="3"/>
        <v>-286</v>
      </c>
      <c r="K61" s="33">
        <f t="shared" si="3"/>
        <v>264</v>
      </c>
      <c r="L61" s="33">
        <f t="shared" si="3"/>
        <v>2099</v>
      </c>
      <c r="M61" s="33">
        <f t="shared" si="2"/>
        <v>1073</v>
      </c>
      <c r="N61" s="83">
        <f t="shared" si="3"/>
        <v>3077</v>
      </c>
    </row>
    <row r="62" spans="1:14" ht="12.75" customHeight="1">
      <c r="A62" s="103" t="s">
        <v>23</v>
      </c>
      <c r="B62" s="91">
        <f t="shared" si="3"/>
        <v>1761</v>
      </c>
      <c r="C62" s="90">
        <f t="shared" si="3"/>
        <v>-82</v>
      </c>
      <c r="D62" s="90">
        <f t="shared" si="3"/>
        <v>-36</v>
      </c>
      <c r="E62" s="90">
        <f t="shared" si="3"/>
        <v>-271</v>
      </c>
      <c r="F62" s="90">
        <f t="shared" si="3"/>
        <v>-222</v>
      </c>
      <c r="G62" s="128">
        <f t="shared" si="3"/>
        <v>-209</v>
      </c>
      <c r="H62" s="90">
        <f t="shared" si="3"/>
        <v>691</v>
      </c>
      <c r="I62" s="91">
        <f t="shared" si="3"/>
        <v>-607</v>
      </c>
      <c r="J62" s="90">
        <f t="shared" si="3"/>
        <v>60</v>
      </c>
      <c r="K62" s="90">
        <f t="shared" si="3"/>
        <v>315</v>
      </c>
      <c r="L62" s="90">
        <f t="shared" si="3"/>
        <v>1978</v>
      </c>
      <c r="M62" s="90">
        <f t="shared" si="2"/>
        <v>1672</v>
      </c>
      <c r="N62" s="97">
        <f t="shared" si="3"/>
        <v>3050</v>
      </c>
    </row>
    <row r="63" spans="1:14" ht="12.75" customHeight="1">
      <c r="A63" s="102" t="s">
        <v>24</v>
      </c>
      <c r="B63" s="78">
        <f t="shared" si="3"/>
        <v>10293</v>
      </c>
      <c r="C63" s="33">
        <f t="shared" si="3"/>
        <v>16950</v>
      </c>
      <c r="D63" s="33">
        <f t="shared" si="3"/>
        <v>2720</v>
      </c>
      <c r="E63" s="80">
        <f t="shared" si="3"/>
        <v>0</v>
      </c>
      <c r="F63" s="80">
        <f t="shared" si="3"/>
        <v>0</v>
      </c>
      <c r="G63" s="33">
        <f t="shared" si="3"/>
        <v>4490</v>
      </c>
      <c r="H63" s="33">
        <f t="shared" si="3"/>
        <v>7599</v>
      </c>
      <c r="I63" s="33">
        <f t="shared" si="3"/>
        <v>5414</v>
      </c>
      <c r="J63" s="33">
        <f t="shared" si="3"/>
        <v>1709</v>
      </c>
      <c r="K63" s="80">
        <f t="shared" si="3"/>
        <v>0</v>
      </c>
      <c r="L63" s="33">
        <f t="shared" si="3"/>
        <v>-169</v>
      </c>
      <c r="M63" s="33">
        <f t="shared" si="2"/>
        <v>1173</v>
      </c>
      <c r="N63" s="83">
        <f t="shared" si="3"/>
        <v>32488</v>
      </c>
    </row>
    <row r="64" spans="1:14" ht="12.75" customHeight="1">
      <c r="A64" s="103" t="s">
        <v>25</v>
      </c>
      <c r="B64" s="91">
        <f t="shared" si="3"/>
        <v>4292</v>
      </c>
      <c r="C64" s="90">
        <f t="shared" si="3"/>
        <v>6294</v>
      </c>
      <c r="D64" s="90">
        <f t="shared" si="3"/>
        <v>1549</v>
      </c>
      <c r="E64" s="93">
        <f t="shared" si="3"/>
        <v>0</v>
      </c>
      <c r="F64" s="93">
        <f t="shared" si="3"/>
        <v>0</v>
      </c>
      <c r="G64" s="90">
        <f t="shared" si="3"/>
        <v>961</v>
      </c>
      <c r="H64" s="90">
        <f t="shared" si="3"/>
        <v>3220</v>
      </c>
      <c r="I64" s="91">
        <f t="shared" si="3"/>
        <v>-1838</v>
      </c>
      <c r="J64" s="90">
        <f t="shared" si="3"/>
        <v>-68</v>
      </c>
      <c r="K64" s="90">
        <f t="shared" si="3"/>
        <v>2565</v>
      </c>
      <c r="L64" s="90">
        <f t="shared" si="3"/>
        <v>4057</v>
      </c>
      <c r="M64" s="90">
        <f t="shared" si="3"/>
        <v>4053</v>
      </c>
      <c r="N64" s="97">
        <f t="shared" si="3"/>
        <v>12805</v>
      </c>
    </row>
    <row r="65" spans="1:15" ht="12.75" customHeight="1">
      <c r="A65" s="102" t="s">
        <v>26</v>
      </c>
      <c r="B65" s="78">
        <f t="shared" ref="B65:N66" si="4">B25-B45</f>
        <v>14570</v>
      </c>
      <c r="C65" s="33">
        <f t="shared" si="4"/>
        <v>2426</v>
      </c>
      <c r="D65" s="33">
        <f t="shared" si="4"/>
        <v>1508</v>
      </c>
      <c r="E65" s="80">
        <f t="shared" si="3"/>
        <v>0</v>
      </c>
      <c r="F65" s="33">
        <f t="shared" si="4"/>
        <v>-80</v>
      </c>
      <c r="G65" s="33">
        <f t="shared" si="4"/>
        <v>-299</v>
      </c>
      <c r="H65" s="33">
        <f t="shared" si="4"/>
        <v>1491</v>
      </c>
      <c r="I65" s="33">
        <f t="shared" si="4"/>
        <v>-1314</v>
      </c>
      <c r="J65" s="33">
        <f t="shared" si="4"/>
        <v>-13</v>
      </c>
      <c r="K65" s="33">
        <f t="shared" si="4"/>
        <v>1391</v>
      </c>
      <c r="L65" s="33">
        <f t="shared" si="4"/>
        <v>1111</v>
      </c>
      <c r="M65" s="33">
        <f t="shared" si="4"/>
        <v>1626</v>
      </c>
      <c r="N65" s="83">
        <f t="shared" si="4"/>
        <v>16793</v>
      </c>
    </row>
    <row r="66" spans="1:15" ht="12.75" customHeight="1">
      <c r="A66" s="104" t="s">
        <v>27</v>
      </c>
      <c r="B66" s="72">
        <f t="shared" si="4"/>
        <v>-6448</v>
      </c>
      <c r="C66" s="70">
        <f t="shared" si="4"/>
        <v>4827</v>
      </c>
      <c r="D66" s="70">
        <f t="shared" si="4"/>
        <v>228</v>
      </c>
      <c r="E66" s="71">
        <f t="shared" si="4"/>
        <v>0</v>
      </c>
      <c r="F66" s="71">
        <f t="shared" si="4"/>
        <v>0</v>
      </c>
      <c r="G66" s="70">
        <f t="shared" si="4"/>
        <v>-204</v>
      </c>
      <c r="H66" s="70">
        <f t="shared" si="4"/>
        <v>4819</v>
      </c>
      <c r="I66" s="72">
        <f t="shared" si="4"/>
        <v>22</v>
      </c>
      <c r="J66" s="70">
        <f t="shared" si="4"/>
        <v>311</v>
      </c>
      <c r="K66" s="71">
        <f t="shared" si="4"/>
        <v>0</v>
      </c>
      <c r="L66" s="70">
        <f t="shared" si="4"/>
        <v>107079</v>
      </c>
      <c r="M66" s="70">
        <f t="shared" si="4"/>
        <v>106500</v>
      </c>
      <c r="N66" s="111">
        <f t="shared" si="4"/>
        <v>105480</v>
      </c>
    </row>
    <row r="67" spans="1:15" ht="12.75" customHeight="1">
      <c r="A67" s="257" t="s">
        <v>194</v>
      </c>
      <c r="B67" s="257"/>
      <c r="C67" s="257"/>
      <c r="D67" s="257"/>
      <c r="E67" s="257"/>
      <c r="F67" s="257"/>
      <c r="G67" s="257"/>
      <c r="H67" s="257"/>
      <c r="I67" s="257"/>
      <c r="J67" s="257"/>
      <c r="K67" s="257"/>
      <c r="L67" s="257"/>
      <c r="M67" s="257"/>
      <c r="N67" s="257"/>
    </row>
    <row r="68" spans="1:15" ht="12.75" customHeight="1">
      <c r="A68" s="249" t="s">
        <v>85</v>
      </c>
      <c r="B68" s="249"/>
      <c r="C68" s="249"/>
      <c r="D68" s="249"/>
      <c r="E68" s="249"/>
      <c r="F68" s="249"/>
      <c r="G68" s="249"/>
      <c r="H68" s="249"/>
      <c r="I68" s="249"/>
      <c r="J68" s="249"/>
      <c r="K68" s="249"/>
      <c r="L68" s="249"/>
      <c r="M68" s="249"/>
      <c r="N68" s="249"/>
    </row>
    <row r="69" spans="1:15" ht="12.75" customHeight="1">
      <c r="A69" s="261" t="s">
        <v>135</v>
      </c>
      <c r="B69" s="261"/>
      <c r="C69" s="261"/>
      <c r="D69" s="261"/>
      <c r="E69" s="261"/>
      <c r="F69" s="261"/>
      <c r="G69" s="261"/>
      <c r="H69" s="261"/>
      <c r="I69" s="261"/>
      <c r="J69" s="261"/>
      <c r="K69" s="261"/>
      <c r="L69" s="261"/>
      <c r="M69" s="261"/>
      <c r="N69" s="261"/>
      <c r="O69" s="123"/>
    </row>
    <row r="70" spans="1:15" ht="12.75" customHeight="1">
      <c r="A70" s="249" t="s">
        <v>136</v>
      </c>
      <c r="B70" s="249"/>
      <c r="C70" s="249"/>
      <c r="D70" s="249"/>
      <c r="E70" s="249"/>
      <c r="F70" s="249"/>
      <c r="G70" s="249"/>
      <c r="H70" s="249"/>
      <c r="I70" s="249"/>
      <c r="J70" s="249"/>
      <c r="K70" s="249"/>
      <c r="L70" s="249"/>
      <c r="M70" s="249"/>
      <c r="N70" s="249"/>
    </row>
    <row r="71" spans="1:15" ht="12.75" customHeight="1">
      <c r="A71" s="249" t="s">
        <v>137</v>
      </c>
      <c r="B71" s="249"/>
      <c r="C71" s="249"/>
      <c r="D71" s="249"/>
      <c r="E71" s="249"/>
      <c r="F71" s="249"/>
      <c r="G71" s="249"/>
      <c r="H71" s="249"/>
      <c r="I71" s="249"/>
      <c r="J71" s="249"/>
      <c r="K71" s="249"/>
      <c r="L71" s="249"/>
      <c r="M71" s="249"/>
      <c r="N71" s="249"/>
    </row>
    <row r="72" spans="1:15" ht="12" customHeight="1">
      <c r="A72" s="125" t="s">
        <v>138</v>
      </c>
      <c r="B72" s="126"/>
      <c r="C72" s="119"/>
      <c r="D72" s="119"/>
      <c r="E72" s="129"/>
      <c r="F72" s="129"/>
      <c r="G72" s="119"/>
      <c r="H72" s="119"/>
      <c r="I72" s="126"/>
      <c r="J72" s="119"/>
      <c r="K72" s="119"/>
      <c r="L72" s="119"/>
      <c r="M72" s="119"/>
      <c r="N72" s="126"/>
      <c r="O72" s="127"/>
    </row>
    <row r="73" spans="1:15" ht="12" customHeight="1">
      <c r="A73" s="250" t="s">
        <v>111</v>
      </c>
      <c r="B73" s="250"/>
      <c r="C73" s="250"/>
      <c r="D73" s="250"/>
      <c r="E73" s="250"/>
      <c r="F73" s="250"/>
      <c r="G73" s="250"/>
      <c r="H73" s="250"/>
      <c r="I73" s="250"/>
      <c r="J73" s="250"/>
      <c r="K73" s="250"/>
      <c r="L73" s="250"/>
      <c r="M73" s="250"/>
      <c r="N73" s="250"/>
    </row>
    <row r="74" spans="1:15" ht="12" customHeight="1">
      <c r="A74" s="253" t="s">
        <v>165</v>
      </c>
      <c r="B74" s="253"/>
      <c r="C74" s="253"/>
      <c r="D74" s="253"/>
      <c r="E74" s="253"/>
      <c r="F74" s="253"/>
      <c r="G74" s="253"/>
      <c r="H74" s="253"/>
      <c r="I74" s="253"/>
      <c r="J74" s="253"/>
      <c r="K74" s="253"/>
      <c r="L74" s="253"/>
      <c r="M74" s="253"/>
      <c r="N74" s="253"/>
      <c r="O74" s="127"/>
    </row>
    <row r="75" spans="1:15" ht="12.75" customHeight="1">
      <c r="A75" s="253" t="s">
        <v>141</v>
      </c>
      <c r="B75" s="253"/>
      <c r="C75" s="253"/>
      <c r="D75" s="253"/>
      <c r="E75" s="253"/>
      <c r="F75" s="253"/>
      <c r="G75" s="253"/>
      <c r="H75" s="253"/>
      <c r="I75" s="253"/>
      <c r="J75" s="253"/>
      <c r="K75" s="253"/>
      <c r="L75" s="253"/>
      <c r="M75" s="253"/>
      <c r="N75" s="253"/>
      <c r="O75" s="127"/>
    </row>
    <row r="76" spans="1:15">
      <c r="A76" s="250" t="s">
        <v>142</v>
      </c>
      <c r="B76" s="250"/>
      <c r="C76" s="250"/>
      <c r="D76" s="250"/>
      <c r="E76" s="250"/>
      <c r="F76" s="250"/>
      <c r="G76" s="250"/>
      <c r="H76" s="250"/>
      <c r="I76" s="250"/>
      <c r="J76" s="250"/>
      <c r="K76" s="250"/>
      <c r="L76" s="250"/>
      <c r="M76" s="250"/>
      <c r="N76" s="250"/>
      <c r="O76" s="124"/>
    </row>
    <row r="77" spans="1:15" ht="46.5" customHeight="1">
      <c r="A77" s="250" t="s">
        <v>143</v>
      </c>
      <c r="B77" s="200"/>
      <c r="C77" s="200"/>
      <c r="D77" s="200"/>
      <c r="E77" s="200"/>
      <c r="F77" s="200"/>
      <c r="G77" s="200"/>
      <c r="H77" s="200"/>
      <c r="I77" s="200"/>
      <c r="J77" s="200"/>
      <c r="K77" s="200"/>
      <c r="L77" s="200"/>
      <c r="M77" s="200"/>
      <c r="N77" s="200"/>
      <c r="O77" s="81"/>
    </row>
    <row r="78" spans="1:15">
      <c r="A78" s="233" t="s">
        <v>144</v>
      </c>
      <c r="B78" s="233"/>
      <c r="C78" s="233"/>
      <c r="D78" s="233"/>
      <c r="E78" s="233"/>
      <c r="F78" s="233"/>
      <c r="G78" s="233"/>
      <c r="H78" s="233"/>
      <c r="I78" s="233"/>
      <c r="J78" s="233"/>
      <c r="K78" s="233"/>
      <c r="L78" s="233"/>
      <c r="M78" s="233"/>
      <c r="N78" s="233"/>
      <c r="O78" s="124"/>
    </row>
    <row r="79" spans="1:15">
      <c r="A79" s="278" t="s">
        <v>292</v>
      </c>
      <c r="B79" s="278"/>
      <c r="C79" s="278"/>
      <c r="D79" s="278"/>
      <c r="E79" s="278"/>
      <c r="F79" s="278"/>
      <c r="G79" s="278"/>
      <c r="H79" s="278"/>
      <c r="I79" s="278"/>
      <c r="J79" s="278"/>
      <c r="K79" s="278"/>
      <c r="L79" s="278"/>
      <c r="M79" s="278"/>
      <c r="N79" s="278"/>
      <c r="O79" s="124"/>
    </row>
    <row r="80" spans="1:15" ht="38.25" customHeight="1">
      <c r="A80" s="233" t="s">
        <v>290</v>
      </c>
      <c r="B80" s="234"/>
      <c r="C80" s="234"/>
      <c r="D80" s="234"/>
      <c r="E80" s="234"/>
      <c r="F80" s="234"/>
      <c r="G80" s="234"/>
      <c r="H80" s="234"/>
      <c r="I80" s="234"/>
      <c r="J80" s="234"/>
      <c r="K80" s="234"/>
      <c r="L80" s="234"/>
      <c r="M80" s="234"/>
      <c r="N80" s="234"/>
      <c r="O80" s="124"/>
    </row>
    <row r="81" spans="1:15">
      <c r="A81" s="157" t="s">
        <v>291</v>
      </c>
      <c r="B81" s="157"/>
      <c r="C81" s="157"/>
      <c r="D81" s="157"/>
      <c r="E81" s="157"/>
      <c r="F81" s="157"/>
      <c r="G81" s="157"/>
      <c r="H81" s="157"/>
      <c r="I81" s="157"/>
      <c r="J81" s="157"/>
      <c r="K81" s="157"/>
      <c r="L81" s="157"/>
      <c r="M81" s="157"/>
      <c r="N81" s="157"/>
      <c r="O81" s="124"/>
    </row>
    <row r="82" spans="1:15">
      <c r="A82" s="250" t="s">
        <v>58</v>
      </c>
      <c r="B82" s="250"/>
      <c r="C82" s="250"/>
      <c r="D82" s="250"/>
      <c r="E82" s="250"/>
      <c r="F82" s="250"/>
      <c r="G82" s="250"/>
      <c r="H82" s="250"/>
      <c r="I82" s="250"/>
      <c r="J82" s="250"/>
      <c r="K82" s="250"/>
      <c r="L82" s="250"/>
      <c r="M82" s="250"/>
      <c r="N82" s="250"/>
    </row>
  </sheetData>
  <mergeCells count="30">
    <mergeCell ref="A1:I1"/>
    <mergeCell ref="B7:N7"/>
    <mergeCell ref="B27:N27"/>
    <mergeCell ref="A2:N2"/>
    <mergeCell ref="A3:A6"/>
    <mergeCell ref="B3:B5"/>
    <mergeCell ref="C3:H3"/>
    <mergeCell ref="N3:N5"/>
    <mergeCell ref="C4:C5"/>
    <mergeCell ref="D4:H4"/>
    <mergeCell ref="L3:M3"/>
    <mergeCell ref="L4:L5"/>
    <mergeCell ref="I3:K3"/>
    <mergeCell ref="I4:I5"/>
    <mergeCell ref="B6:N6"/>
    <mergeCell ref="B47:N47"/>
    <mergeCell ref="A76:N76"/>
    <mergeCell ref="A78:N78"/>
    <mergeCell ref="A82:N82"/>
    <mergeCell ref="A75:N75"/>
    <mergeCell ref="A73:N73"/>
    <mergeCell ref="A74:N74"/>
    <mergeCell ref="A77:N77"/>
    <mergeCell ref="A67:N67"/>
    <mergeCell ref="A68:N68"/>
    <mergeCell ref="A69:N69"/>
    <mergeCell ref="A70:N70"/>
    <mergeCell ref="A71:N71"/>
    <mergeCell ref="A79:N79"/>
    <mergeCell ref="A80:N80"/>
  </mergeCells>
  <hyperlinks>
    <hyperlink ref="A1" location="Inhalt!A1" display="zurück zum Inhalt" xr:uid="{00000000-0004-0000-0900-000000000000}"/>
  </hyperlinks>
  <pageMargins left="0.78740157499999996" right="0.78740157499999996" top="0.984251969" bottom="0.984251969" header="0.4921259845" footer="0.4921259845"/>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pageSetUpPr fitToPage="1"/>
  </sheetPr>
  <dimension ref="A1:O82"/>
  <sheetViews>
    <sheetView showGridLines="0" zoomScaleNormal="100" workbookViewId="0">
      <selection sqref="A1:N1"/>
    </sheetView>
  </sheetViews>
  <sheetFormatPr baseColWidth="10" defaultRowHeight="13.2"/>
  <cols>
    <col min="1" max="1" width="25.109375" customWidth="1"/>
    <col min="2" max="2" width="11.33203125" customWidth="1"/>
    <col min="3" max="3" width="11.88671875" customWidth="1"/>
    <col min="4" max="10" width="11.33203125" customWidth="1"/>
    <col min="11" max="11" width="11.109375" customWidth="1"/>
    <col min="12" max="13" width="11.33203125" customWidth="1"/>
    <col min="14" max="14" width="12.6640625" customWidth="1"/>
  </cols>
  <sheetData>
    <row r="1" spans="1:15" ht="24" customHeight="1">
      <c r="A1" s="206" t="s">
        <v>48</v>
      </c>
      <c r="B1" s="207"/>
      <c r="C1" s="207"/>
      <c r="D1" s="207"/>
      <c r="E1" s="207"/>
      <c r="F1" s="207"/>
      <c r="G1" s="207"/>
      <c r="H1" s="207"/>
      <c r="I1" s="207"/>
      <c r="J1" s="206"/>
      <c r="K1" s="207"/>
      <c r="L1" s="207"/>
      <c r="M1" s="207"/>
      <c r="N1" s="207"/>
    </row>
    <row r="2" spans="1:15" ht="15" customHeight="1">
      <c r="A2" s="280" t="s">
        <v>295</v>
      </c>
      <c r="B2" s="280"/>
      <c r="C2" s="280"/>
      <c r="D2" s="280"/>
      <c r="E2" s="280"/>
      <c r="F2" s="280"/>
      <c r="G2" s="280"/>
      <c r="H2" s="280"/>
      <c r="I2" s="280"/>
      <c r="J2" s="280"/>
      <c r="K2" s="280"/>
      <c r="L2" s="280"/>
      <c r="M2" s="280"/>
      <c r="N2" s="280"/>
    </row>
    <row r="3" spans="1:15" ht="25.5" customHeight="1">
      <c r="A3" s="236" t="s">
        <v>0</v>
      </c>
      <c r="B3" s="245" t="s">
        <v>1</v>
      </c>
      <c r="C3" s="225" t="s">
        <v>293</v>
      </c>
      <c r="D3" s="225"/>
      <c r="E3" s="225"/>
      <c r="F3" s="225"/>
      <c r="G3" s="225"/>
      <c r="H3" s="225"/>
      <c r="I3" s="238" t="s">
        <v>2</v>
      </c>
      <c r="J3" s="239"/>
      <c r="K3" s="240"/>
      <c r="L3" s="225" t="s">
        <v>146</v>
      </c>
      <c r="M3" s="225"/>
      <c r="N3" s="245" t="s">
        <v>160</v>
      </c>
    </row>
    <row r="4" spans="1:15" ht="12.75" customHeight="1">
      <c r="A4" s="221"/>
      <c r="B4" s="217"/>
      <c r="C4" s="224" t="s">
        <v>3</v>
      </c>
      <c r="D4" s="225" t="s">
        <v>4</v>
      </c>
      <c r="E4" s="225"/>
      <c r="F4" s="225"/>
      <c r="G4" s="225"/>
      <c r="H4" s="225"/>
      <c r="I4" s="224" t="s">
        <v>3</v>
      </c>
      <c r="J4" s="43" t="s">
        <v>4</v>
      </c>
      <c r="K4" s="43" t="s">
        <v>122</v>
      </c>
      <c r="L4" s="225" t="s">
        <v>3</v>
      </c>
      <c r="M4" s="43" t="s">
        <v>4</v>
      </c>
      <c r="N4" s="217"/>
    </row>
    <row r="5" spans="1:15" ht="51" customHeight="1">
      <c r="A5" s="221"/>
      <c r="B5" s="218"/>
      <c r="C5" s="223"/>
      <c r="D5" s="43" t="s">
        <v>5</v>
      </c>
      <c r="E5" s="43" t="s">
        <v>6</v>
      </c>
      <c r="F5" s="43" t="s">
        <v>7</v>
      </c>
      <c r="G5" s="43" t="s">
        <v>8</v>
      </c>
      <c r="H5" s="43" t="s">
        <v>294</v>
      </c>
      <c r="I5" s="223"/>
      <c r="J5" s="32" t="s">
        <v>9</v>
      </c>
      <c r="K5" s="32" t="s">
        <v>124</v>
      </c>
      <c r="L5" s="225"/>
      <c r="M5" s="43" t="s">
        <v>77</v>
      </c>
      <c r="N5" s="218"/>
    </row>
    <row r="6" spans="1:15" ht="12.75" customHeight="1">
      <c r="A6" s="222"/>
      <c r="B6" s="264" t="s">
        <v>10</v>
      </c>
      <c r="C6" s="265"/>
      <c r="D6" s="265"/>
      <c r="E6" s="265"/>
      <c r="F6" s="265"/>
      <c r="G6" s="265"/>
      <c r="H6" s="265"/>
      <c r="I6" s="265"/>
      <c r="J6" s="265"/>
      <c r="K6" s="265"/>
      <c r="L6" s="265"/>
      <c r="M6" s="265"/>
      <c r="N6" s="265"/>
    </row>
    <row r="7" spans="1:15" ht="12.75" customHeight="1">
      <c r="A7" s="115"/>
      <c r="B7" s="258" t="s">
        <v>190</v>
      </c>
      <c r="C7" s="258"/>
      <c r="D7" s="258"/>
      <c r="E7" s="258"/>
      <c r="F7" s="258"/>
      <c r="G7" s="258"/>
      <c r="H7" s="258"/>
      <c r="I7" s="258"/>
      <c r="J7" s="258"/>
      <c r="K7" s="258"/>
      <c r="L7" s="258"/>
      <c r="M7" s="258"/>
      <c r="N7" s="258"/>
    </row>
    <row r="8" spans="1:15" ht="12.75" customHeight="1">
      <c r="A8" s="98" t="s">
        <v>75</v>
      </c>
      <c r="B8" s="91">
        <v>1441771</v>
      </c>
      <c r="C8" s="91">
        <v>8106235</v>
      </c>
      <c r="D8" s="91">
        <v>3045986</v>
      </c>
      <c r="E8" s="91">
        <v>127179</v>
      </c>
      <c r="F8" s="91">
        <v>678169</v>
      </c>
      <c r="G8" s="91">
        <v>2006661</v>
      </c>
      <c r="H8" s="91">
        <v>1790191</v>
      </c>
      <c r="I8" s="91">
        <v>2033428</v>
      </c>
      <c r="J8" s="91">
        <v>1396608</v>
      </c>
      <c r="K8" s="91">
        <v>60216</v>
      </c>
      <c r="L8" s="91">
        <v>2454018</v>
      </c>
      <c r="M8" s="90">
        <v>712219</v>
      </c>
      <c r="N8" s="97">
        <f>B8+C8+I8+L8</f>
        <v>14035452</v>
      </c>
      <c r="O8" s="130"/>
    </row>
    <row r="9" spans="1:15" ht="12.75" customHeight="1">
      <c r="A9" s="100" t="s">
        <v>59</v>
      </c>
      <c r="B9" s="33">
        <v>1024133</v>
      </c>
      <c r="C9" s="33">
        <v>6601492</v>
      </c>
      <c r="D9" s="33">
        <v>2495372</v>
      </c>
      <c r="E9" s="33">
        <v>127179</v>
      </c>
      <c r="F9" s="33">
        <v>678169</v>
      </c>
      <c r="G9" s="33">
        <v>1660756</v>
      </c>
      <c r="H9" s="33">
        <v>1344684</v>
      </c>
      <c r="I9" s="33">
        <v>1748450</v>
      </c>
      <c r="J9" s="33">
        <v>1186977</v>
      </c>
      <c r="K9" s="33">
        <v>54702</v>
      </c>
      <c r="L9" s="78">
        <v>2004563</v>
      </c>
      <c r="M9" s="33">
        <v>590234</v>
      </c>
      <c r="N9" s="83">
        <f>B9+C9+I9+L9</f>
        <v>11378638</v>
      </c>
    </row>
    <row r="10" spans="1:15" ht="12.75" customHeight="1">
      <c r="A10" s="101" t="s">
        <v>60</v>
      </c>
      <c r="B10" s="91">
        <v>417638</v>
      </c>
      <c r="C10" s="91">
        <v>1504743</v>
      </c>
      <c r="D10" s="91">
        <v>550614</v>
      </c>
      <c r="E10" s="93">
        <v>0</v>
      </c>
      <c r="F10" s="93">
        <v>0</v>
      </c>
      <c r="G10" s="91">
        <v>345905</v>
      </c>
      <c r="H10" s="91">
        <v>445507</v>
      </c>
      <c r="I10" s="91">
        <v>284978</v>
      </c>
      <c r="J10" s="91">
        <v>209631</v>
      </c>
      <c r="K10" s="91">
        <v>5514</v>
      </c>
      <c r="L10" s="91">
        <v>449455</v>
      </c>
      <c r="M10" s="90">
        <v>121985</v>
      </c>
      <c r="N10" s="97">
        <f t="shared" ref="N10:N26" si="0">B10+C10+I10+L10</f>
        <v>2656814</v>
      </c>
    </row>
    <row r="11" spans="1:15" ht="12.75" customHeight="1">
      <c r="A11" s="87" t="s">
        <v>161</v>
      </c>
      <c r="B11" s="33">
        <v>228202</v>
      </c>
      <c r="C11" s="33">
        <v>1043208</v>
      </c>
      <c r="D11" s="33">
        <v>353410</v>
      </c>
      <c r="E11" s="33">
        <v>40103</v>
      </c>
      <c r="F11" s="33">
        <v>194541</v>
      </c>
      <c r="G11" s="33">
        <v>262355</v>
      </c>
      <c r="H11" s="33">
        <v>148365</v>
      </c>
      <c r="I11" s="33">
        <v>320845</v>
      </c>
      <c r="J11" s="33">
        <v>191923</v>
      </c>
      <c r="K11" s="80">
        <v>21000</v>
      </c>
      <c r="L11" s="78">
        <v>317426</v>
      </c>
      <c r="M11" s="33">
        <v>114036</v>
      </c>
      <c r="N11" s="83">
        <f t="shared" si="0"/>
        <v>1909681</v>
      </c>
    </row>
    <row r="12" spans="1:15" ht="12.75" customHeight="1">
      <c r="A12" s="103" t="s">
        <v>13</v>
      </c>
      <c r="B12" s="91">
        <v>216446</v>
      </c>
      <c r="C12" s="91">
        <v>1188566</v>
      </c>
      <c r="D12" s="91">
        <v>483891</v>
      </c>
      <c r="E12" s="93">
        <v>0</v>
      </c>
      <c r="F12" s="91">
        <v>188821</v>
      </c>
      <c r="G12" s="91">
        <v>288202</v>
      </c>
      <c r="H12" s="91">
        <v>194025</v>
      </c>
      <c r="I12" s="91">
        <v>311743</v>
      </c>
      <c r="J12" s="91">
        <v>240824</v>
      </c>
      <c r="K12" s="91">
        <v>7498</v>
      </c>
      <c r="L12" s="91">
        <v>380844</v>
      </c>
      <c r="M12" s="90">
        <v>122848</v>
      </c>
      <c r="N12" s="97">
        <f t="shared" si="0"/>
        <v>2097599</v>
      </c>
    </row>
    <row r="13" spans="1:15" ht="12.75" customHeight="1">
      <c r="A13" s="102" t="s">
        <v>14</v>
      </c>
      <c r="B13" s="33">
        <v>32969</v>
      </c>
      <c r="C13" s="33">
        <v>364202</v>
      </c>
      <c r="D13" s="33">
        <v>125568</v>
      </c>
      <c r="E13" s="80">
        <v>0</v>
      </c>
      <c r="F13" s="80">
        <v>0</v>
      </c>
      <c r="G13" s="33">
        <v>77306</v>
      </c>
      <c r="H13" s="33">
        <v>94396</v>
      </c>
      <c r="I13" s="33">
        <v>64009</v>
      </c>
      <c r="J13" s="33">
        <v>48228</v>
      </c>
      <c r="K13" s="33">
        <v>2542</v>
      </c>
      <c r="L13" s="78">
        <v>170015</v>
      </c>
      <c r="M13" s="33">
        <v>43690</v>
      </c>
      <c r="N13" s="83">
        <f t="shared" si="0"/>
        <v>631195</v>
      </c>
    </row>
    <row r="14" spans="1:15" ht="12.75" customHeight="1">
      <c r="A14" s="103" t="s">
        <v>15</v>
      </c>
      <c r="B14" s="91">
        <v>112635</v>
      </c>
      <c r="C14" s="91">
        <v>248183</v>
      </c>
      <c r="D14" s="91">
        <v>91824</v>
      </c>
      <c r="E14" s="93">
        <v>0</v>
      </c>
      <c r="F14" s="93">
        <v>0</v>
      </c>
      <c r="G14" s="91">
        <v>48888</v>
      </c>
      <c r="H14" s="91">
        <v>56236</v>
      </c>
      <c r="I14" s="91">
        <v>37958</v>
      </c>
      <c r="J14" s="91">
        <v>25254</v>
      </c>
      <c r="K14" s="91">
        <v>1217</v>
      </c>
      <c r="L14" s="91">
        <v>45557</v>
      </c>
      <c r="M14" s="90">
        <v>12415</v>
      </c>
      <c r="N14" s="97">
        <f t="shared" si="0"/>
        <v>444333</v>
      </c>
    </row>
    <row r="15" spans="1:15" ht="12.75" customHeight="1">
      <c r="A15" s="102" t="s">
        <v>128</v>
      </c>
      <c r="B15" s="33">
        <v>11361</v>
      </c>
      <c r="C15" s="33">
        <v>68599</v>
      </c>
      <c r="D15" s="33">
        <v>26227</v>
      </c>
      <c r="E15" s="80">
        <v>0</v>
      </c>
      <c r="F15" s="80">
        <v>0</v>
      </c>
      <c r="G15" s="33">
        <v>9226</v>
      </c>
      <c r="H15" s="33">
        <v>32106</v>
      </c>
      <c r="I15" s="33">
        <v>21923</v>
      </c>
      <c r="J15" s="33">
        <v>17252</v>
      </c>
      <c r="K15" s="80">
        <v>0</v>
      </c>
      <c r="L15" s="78">
        <v>30914</v>
      </c>
      <c r="M15" s="33">
        <v>11451</v>
      </c>
      <c r="N15" s="83">
        <f t="shared" si="0"/>
        <v>132797</v>
      </c>
    </row>
    <row r="16" spans="1:15" ht="12.75" customHeight="1">
      <c r="A16" s="103" t="s">
        <v>17</v>
      </c>
      <c r="B16" s="91">
        <v>602</v>
      </c>
      <c r="C16" s="91">
        <v>202908</v>
      </c>
      <c r="D16" s="91">
        <v>64427</v>
      </c>
      <c r="E16" s="93">
        <v>0</v>
      </c>
      <c r="F16" s="93">
        <v>0</v>
      </c>
      <c r="G16" s="91">
        <v>56877</v>
      </c>
      <c r="H16" s="91">
        <v>65737</v>
      </c>
      <c r="I16" s="91">
        <v>44260</v>
      </c>
      <c r="J16" s="91">
        <v>36658</v>
      </c>
      <c r="K16" s="91">
        <v>1600</v>
      </c>
      <c r="L16" s="91">
        <v>76052</v>
      </c>
      <c r="M16" s="90">
        <v>16946</v>
      </c>
      <c r="N16" s="97">
        <f t="shared" si="0"/>
        <v>323822</v>
      </c>
    </row>
    <row r="17" spans="1:14" ht="12.75" customHeight="1">
      <c r="A17" s="102" t="s">
        <v>129</v>
      </c>
      <c r="B17" s="33">
        <v>136348</v>
      </c>
      <c r="C17" s="33">
        <v>644099</v>
      </c>
      <c r="D17" s="33">
        <v>235447</v>
      </c>
      <c r="E17" s="33">
        <v>20370</v>
      </c>
      <c r="F17" s="33">
        <v>58857</v>
      </c>
      <c r="G17" s="33">
        <v>192062</v>
      </c>
      <c r="H17" s="33">
        <v>77637</v>
      </c>
      <c r="I17" s="33">
        <v>157230</v>
      </c>
      <c r="J17" s="33">
        <v>103236</v>
      </c>
      <c r="K17" s="33">
        <v>7699</v>
      </c>
      <c r="L17" s="78">
        <v>209088</v>
      </c>
      <c r="M17" s="33">
        <v>66998</v>
      </c>
      <c r="N17" s="83">
        <f t="shared" si="0"/>
        <v>1146765</v>
      </c>
    </row>
    <row r="18" spans="1:14" ht="12.75" customHeight="1">
      <c r="A18" s="103" t="s">
        <v>19</v>
      </c>
      <c r="B18" s="91">
        <v>18285</v>
      </c>
      <c r="C18" s="91">
        <v>143453</v>
      </c>
      <c r="D18" s="91">
        <v>52964</v>
      </c>
      <c r="E18" s="93">
        <v>0</v>
      </c>
      <c r="F18" s="93">
        <v>0</v>
      </c>
      <c r="G18" s="91">
        <v>29254</v>
      </c>
      <c r="H18" s="91">
        <v>54226</v>
      </c>
      <c r="I18" s="91">
        <v>30472</v>
      </c>
      <c r="J18" s="91">
        <v>23377</v>
      </c>
      <c r="K18" s="93">
        <v>0</v>
      </c>
      <c r="L18" s="91">
        <v>35288</v>
      </c>
      <c r="M18" s="90">
        <v>11475</v>
      </c>
      <c r="N18" s="97">
        <f t="shared" si="0"/>
        <v>227498</v>
      </c>
    </row>
    <row r="19" spans="1:14" ht="12.75" customHeight="1">
      <c r="A19" s="102" t="s">
        <v>130</v>
      </c>
      <c r="B19" s="33">
        <v>117975</v>
      </c>
      <c r="C19" s="33">
        <v>826360</v>
      </c>
      <c r="D19" s="33">
        <v>316065</v>
      </c>
      <c r="E19" s="33">
        <v>19136</v>
      </c>
      <c r="F19" s="33">
        <v>56790</v>
      </c>
      <c r="G19" s="33">
        <v>225003</v>
      </c>
      <c r="H19" s="33">
        <v>186247</v>
      </c>
      <c r="I19" s="33">
        <v>220073</v>
      </c>
      <c r="J19" s="33">
        <v>150126</v>
      </c>
      <c r="K19" s="33">
        <v>679</v>
      </c>
      <c r="L19" s="78">
        <v>176196</v>
      </c>
      <c r="M19" s="33">
        <v>47469</v>
      </c>
      <c r="N19" s="83">
        <f t="shared" si="0"/>
        <v>1340604</v>
      </c>
    </row>
    <row r="20" spans="1:14" ht="12.75" customHeight="1">
      <c r="A20" s="103" t="s">
        <v>162</v>
      </c>
      <c r="B20" s="91">
        <v>180129</v>
      </c>
      <c r="C20" s="91">
        <v>1846940</v>
      </c>
      <c r="D20" s="91">
        <v>712515</v>
      </c>
      <c r="E20" s="91">
        <v>47570</v>
      </c>
      <c r="F20" s="91">
        <v>179160</v>
      </c>
      <c r="G20" s="91">
        <v>424010</v>
      </c>
      <c r="H20" s="91">
        <v>391180</v>
      </c>
      <c r="I20" s="91">
        <v>464570</v>
      </c>
      <c r="J20" s="91">
        <v>309440</v>
      </c>
      <c r="K20" s="91">
        <v>11525</v>
      </c>
      <c r="L20" s="91">
        <v>627368</v>
      </c>
      <c r="M20" s="90">
        <v>152521</v>
      </c>
      <c r="N20" s="97">
        <f t="shared" si="0"/>
        <v>3119007</v>
      </c>
    </row>
    <row r="21" spans="1:14" ht="12.75" customHeight="1">
      <c r="A21" s="102" t="s">
        <v>132</v>
      </c>
      <c r="B21" s="33">
        <v>90074</v>
      </c>
      <c r="C21" s="33">
        <v>402047</v>
      </c>
      <c r="D21" s="33">
        <v>157778</v>
      </c>
      <c r="E21" s="80">
        <v>0</v>
      </c>
      <c r="F21" s="80">
        <v>0</v>
      </c>
      <c r="G21" s="33">
        <v>104331</v>
      </c>
      <c r="H21" s="33">
        <v>124818</v>
      </c>
      <c r="I21" s="33">
        <v>101899</v>
      </c>
      <c r="J21" s="33">
        <v>64752</v>
      </c>
      <c r="K21" s="33">
        <v>1771</v>
      </c>
      <c r="L21" s="78">
        <v>104858</v>
      </c>
      <c r="M21" s="33">
        <v>35027</v>
      </c>
      <c r="N21" s="83">
        <f t="shared" si="0"/>
        <v>698878</v>
      </c>
    </row>
    <row r="22" spans="1:14" ht="12.75" customHeight="1">
      <c r="A22" s="103" t="s">
        <v>163</v>
      </c>
      <c r="B22" s="91">
        <v>13952</v>
      </c>
      <c r="C22" s="91">
        <v>89427</v>
      </c>
      <c r="D22" s="91">
        <v>35061</v>
      </c>
      <c r="E22" s="93">
        <v>0</v>
      </c>
      <c r="F22" s="93">
        <v>0</v>
      </c>
      <c r="G22" s="91">
        <v>21377</v>
      </c>
      <c r="H22" s="91">
        <v>29362</v>
      </c>
      <c r="I22" s="91">
        <v>25610</v>
      </c>
      <c r="J22" s="91">
        <v>16086</v>
      </c>
      <c r="K22" s="91">
        <v>554</v>
      </c>
      <c r="L22" s="91">
        <v>23427</v>
      </c>
      <c r="M22" s="90">
        <v>6028</v>
      </c>
      <c r="N22" s="97">
        <f t="shared" si="0"/>
        <v>152416</v>
      </c>
    </row>
    <row r="23" spans="1:14" ht="12.75" customHeight="1">
      <c r="A23" s="102" t="s">
        <v>24</v>
      </c>
      <c r="B23" s="33">
        <v>145983</v>
      </c>
      <c r="C23" s="33">
        <v>369240</v>
      </c>
      <c r="D23" s="33">
        <v>141971</v>
      </c>
      <c r="E23" s="80">
        <v>0</v>
      </c>
      <c r="F23" s="80">
        <v>0</v>
      </c>
      <c r="G23" s="33">
        <v>97531</v>
      </c>
      <c r="H23" s="33">
        <v>109572</v>
      </c>
      <c r="I23" s="33">
        <v>73201</v>
      </c>
      <c r="J23" s="33">
        <v>55411</v>
      </c>
      <c r="K23" s="80">
        <v>0</v>
      </c>
      <c r="L23" s="78">
        <v>102598</v>
      </c>
      <c r="M23" s="33">
        <v>22519</v>
      </c>
      <c r="N23" s="83">
        <f t="shared" si="0"/>
        <v>691022</v>
      </c>
    </row>
    <row r="24" spans="1:14" ht="12.75" customHeight="1">
      <c r="A24" s="103" t="s">
        <v>164</v>
      </c>
      <c r="B24" s="91">
        <v>79611</v>
      </c>
      <c r="C24" s="91">
        <v>189903</v>
      </c>
      <c r="D24" s="91">
        <v>72474</v>
      </c>
      <c r="E24" s="93">
        <v>0</v>
      </c>
      <c r="F24" s="93">
        <v>0</v>
      </c>
      <c r="G24" s="91">
        <v>46320</v>
      </c>
      <c r="H24" s="91">
        <v>58737</v>
      </c>
      <c r="I24" s="91">
        <v>39849</v>
      </c>
      <c r="J24" s="91">
        <v>30033</v>
      </c>
      <c r="K24" s="91">
        <v>1755</v>
      </c>
      <c r="L24" s="91">
        <v>50870</v>
      </c>
      <c r="M24" s="90">
        <v>17674</v>
      </c>
      <c r="N24" s="97">
        <f t="shared" si="0"/>
        <v>360233</v>
      </c>
    </row>
    <row r="25" spans="1:14" ht="12.75" customHeight="1">
      <c r="A25" s="102" t="s">
        <v>26</v>
      </c>
      <c r="B25" s="33">
        <v>29044</v>
      </c>
      <c r="C25" s="33">
        <v>289338</v>
      </c>
      <c r="D25" s="33">
        <v>110551</v>
      </c>
      <c r="E25" s="80">
        <v>0</v>
      </c>
      <c r="F25" s="80">
        <v>0</v>
      </c>
      <c r="G25" s="33">
        <v>77313</v>
      </c>
      <c r="H25" s="33">
        <v>95207</v>
      </c>
      <c r="I25" s="33">
        <v>80297</v>
      </c>
      <c r="J25" s="33">
        <v>56680</v>
      </c>
      <c r="K25" s="33">
        <v>2376</v>
      </c>
      <c r="L25" s="78">
        <v>58390</v>
      </c>
      <c r="M25" s="33">
        <v>16910</v>
      </c>
      <c r="N25" s="83">
        <f t="shared" si="0"/>
        <v>457069</v>
      </c>
    </row>
    <row r="26" spans="1:14" ht="12.75" customHeight="1">
      <c r="A26" s="103" t="s">
        <v>27</v>
      </c>
      <c r="B26" s="91">
        <v>28155</v>
      </c>
      <c r="C26" s="91">
        <v>189762</v>
      </c>
      <c r="D26" s="91">
        <v>65813</v>
      </c>
      <c r="E26" s="93">
        <v>0</v>
      </c>
      <c r="F26" s="93">
        <v>0</v>
      </c>
      <c r="G26" s="91">
        <v>46606</v>
      </c>
      <c r="H26" s="91">
        <v>72340</v>
      </c>
      <c r="I26" s="91">
        <v>39489</v>
      </c>
      <c r="J26" s="91">
        <v>27328</v>
      </c>
      <c r="K26" s="93">
        <v>0</v>
      </c>
      <c r="L26" s="72">
        <v>45127</v>
      </c>
      <c r="M26" s="70">
        <v>14212</v>
      </c>
      <c r="N26" s="97">
        <f t="shared" si="0"/>
        <v>302533</v>
      </c>
    </row>
    <row r="27" spans="1:14" ht="12.75" customHeight="1">
      <c r="A27" s="121"/>
      <c r="B27" s="258" t="s">
        <v>191</v>
      </c>
      <c r="C27" s="258"/>
      <c r="D27" s="258"/>
      <c r="E27" s="258"/>
      <c r="F27" s="258"/>
      <c r="G27" s="258"/>
      <c r="H27" s="258"/>
      <c r="I27" s="258"/>
      <c r="J27" s="258"/>
      <c r="K27" s="258"/>
      <c r="L27" s="258"/>
      <c r="M27" s="258"/>
      <c r="N27" s="258"/>
    </row>
    <row r="28" spans="1:14" ht="12.75" customHeight="1">
      <c r="A28" s="98" t="s">
        <v>11</v>
      </c>
      <c r="B28" s="91">
        <v>1210625</v>
      </c>
      <c r="C28" s="91">
        <v>7629812</v>
      </c>
      <c r="D28" s="91">
        <v>2616946</v>
      </c>
      <c r="E28" s="91">
        <v>485857</v>
      </c>
      <c r="F28" s="91">
        <v>847657</v>
      </c>
      <c r="G28" s="91">
        <v>2034020</v>
      </c>
      <c r="H28" s="91">
        <v>1222664</v>
      </c>
      <c r="I28" s="91">
        <v>2266448</v>
      </c>
      <c r="J28" s="91">
        <v>1481465</v>
      </c>
      <c r="K28" s="91">
        <v>37026</v>
      </c>
      <c r="L28" s="91">
        <v>2494149</v>
      </c>
      <c r="M28" s="90">
        <v>717271</v>
      </c>
      <c r="N28" s="97">
        <f>B28+C28+I28+L28</f>
        <v>13601034</v>
      </c>
    </row>
    <row r="29" spans="1:14" ht="12.75" customHeight="1">
      <c r="A29" s="100" t="s">
        <v>80</v>
      </c>
      <c r="B29" s="33">
        <v>832747</v>
      </c>
      <c r="C29" s="33">
        <v>6346061</v>
      </c>
      <c r="D29" s="33">
        <v>2153488</v>
      </c>
      <c r="E29" s="33">
        <v>485857</v>
      </c>
      <c r="F29" s="33">
        <v>847657</v>
      </c>
      <c r="G29" s="33">
        <v>1711153</v>
      </c>
      <c r="H29" s="33">
        <v>867651</v>
      </c>
      <c r="I29" s="33">
        <v>1975904</v>
      </c>
      <c r="J29" s="33">
        <v>1278500</v>
      </c>
      <c r="K29" s="33">
        <v>34332</v>
      </c>
      <c r="L29" s="78">
        <v>2037819</v>
      </c>
      <c r="M29" s="33">
        <v>593572</v>
      </c>
      <c r="N29" s="83">
        <f>B29+C29+I29+L29</f>
        <v>11192531</v>
      </c>
    </row>
    <row r="30" spans="1:14" ht="12.75" customHeight="1">
      <c r="A30" s="101" t="s">
        <v>81</v>
      </c>
      <c r="B30" s="91">
        <v>377878</v>
      </c>
      <c r="C30" s="91">
        <v>1283751</v>
      </c>
      <c r="D30" s="91">
        <v>463458</v>
      </c>
      <c r="E30" s="93">
        <v>0</v>
      </c>
      <c r="F30" s="93">
        <v>0</v>
      </c>
      <c r="G30" s="91">
        <v>322867</v>
      </c>
      <c r="H30" s="91">
        <v>355013</v>
      </c>
      <c r="I30" s="91">
        <v>290544</v>
      </c>
      <c r="J30" s="91">
        <v>202965</v>
      </c>
      <c r="K30" s="91">
        <v>2694</v>
      </c>
      <c r="L30" s="91">
        <v>456330</v>
      </c>
      <c r="M30" s="90">
        <v>123699</v>
      </c>
      <c r="N30" s="97">
        <f t="shared" ref="N30:N46" si="1">B30+C30+I30+L30</f>
        <v>2408503</v>
      </c>
    </row>
    <row r="31" spans="1:14" ht="12.75" customHeight="1">
      <c r="A31" s="87" t="s">
        <v>161</v>
      </c>
      <c r="B31" s="33">
        <v>175669</v>
      </c>
      <c r="C31" s="33">
        <v>1031882</v>
      </c>
      <c r="D31" s="33">
        <v>324193</v>
      </c>
      <c r="E31" s="33">
        <v>109624</v>
      </c>
      <c r="F31" s="33">
        <v>216713</v>
      </c>
      <c r="G31" s="33">
        <v>279310</v>
      </c>
      <c r="H31" s="33">
        <v>59469</v>
      </c>
      <c r="I31" s="33">
        <v>359184</v>
      </c>
      <c r="J31" s="33">
        <v>192690</v>
      </c>
      <c r="K31" s="80">
        <v>4103</v>
      </c>
      <c r="L31" s="78">
        <v>336918</v>
      </c>
      <c r="M31" s="33">
        <v>125529</v>
      </c>
      <c r="N31" s="83">
        <f t="shared" si="1"/>
        <v>1903653</v>
      </c>
    </row>
    <row r="32" spans="1:14" ht="12.75" customHeight="1">
      <c r="A32" s="103" t="s">
        <v>13</v>
      </c>
      <c r="B32" s="91">
        <v>162010</v>
      </c>
      <c r="C32" s="91">
        <v>1138067</v>
      </c>
      <c r="D32" s="91">
        <v>404556</v>
      </c>
      <c r="E32" s="91">
        <v>189440</v>
      </c>
      <c r="F32" s="91">
        <v>205080</v>
      </c>
      <c r="G32" s="91">
        <v>305328</v>
      </c>
      <c r="H32" s="91">
        <v>1965</v>
      </c>
      <c r="I32" s="91">
        <v>336556</v>
      </c>
      <c r="J32" s="91">
        <v>255580</v>
      </c>
      <c r="K32" s="91">
        <v>7615</v>
      </c>
      <c r="L32" s="91">
        <v>351044</v>
      </c>
      <c r="M32" s="90">
        <v>110787</v>
      </c>
      <c r="N32" s="97">
        <f t="shared" si="1"/>
        <v>1987677</v>
      </c>
    </row>
    <row r="33" spans="1:14" ht="12.75" customHeight="1">
      <c r="A33" s="102" t="s">
        <v>14</v>
      </c>
      <c r="B33" s="33">
        <v>34902</v>
      </c>
      <c r="C33" s="33">
        <v>301129</v>
      </c>
      <c r="D33" s="33">
        <v>101722</v>
      </c>
      <c r="E33" s="80">
        <v>0</v>
      </c>
      <c r="F33" s="80">
        <v>0</v>
      </c>
      <c r="G33" s="33">
        <v>68297</v>
      </c>
      <c r="H33" s="33">
        <v>75586</v>
      </c>
      <c r="I33" s="33">
        <v>72063</v>
      </c>
      <c r="J33" s="33">
        <v>46557</v>
      </c>
      <c r="K33" s="33">
        <v>1456</v>
      </c>
      <c r="L33" s="78">
        <v>150403</v>
      </c>
      <c r="M33" s="33">
        <v>39165</v>
      </c>
      <c r="N33" s="83">
        <f t="shared" si="1"/>
        <v>558497</v>
      </c>
    </row>
    <row r="34" spans="1:14" ht="12.75" customHeight="1">
      <c r="A34" s="103" t="s">
        <v>15</v>
      </c>
      <c r="B34" s="91">
        <v>92145</v>
      </c>
      <c r="C34" s="91">
        <v>205667</v>
      </c>
      <c r="D34" s="91">
        <v>72864</v>
      </c>
      <c r="E34" s="93">
        <v>0</v>
      </c>
      <c r="F34" s="93">
        <v>0</v>
      </c>
      <c r="G34" s="91">
        <v>45352</v>
      </c>
      <c r="H34" s="91">
        <v>44389</v>
      </c>
      <c r="I34" s="91">
        <v>36864</v>
      </c>
      <c r="J34" s="91">
        <v>26177</v>
      </c>
      <c r="K34" s="91">
        <v>184</v>
      </c>
      <c r="L34" s="91">
        <v>49556</v>
      </c>
      <c r="M34" s="90">
        <v>12084</v>
      </c>
      <c r="N34" s="97">
        <f t="shared" si="1"/>
        <v>384232</v>
      </c>
    </row>
    <row r="35" spans="1:14" ht="12.75" customHeight="1">
      <c r="A35" s="102" t="s">
        <v>16</v>
      </c>
      <c r="B35" s="33">
        <v>10075</v>
      </c>
      <c r="C35" s="33">
        <v>58219</v>
      </c>
      <c r="D35" s="33">
        <v>19685</v>
      </c>
      <c r="E35" s="80">
        <v>0</v>
      </c>
      <c r="F35" s="80">
        <v>0</v>
      </c>
      <c r="G35" s="33">
        <v>14390</v>
      </c>
      <c r="H35" s="33">
        <v>22391</v>
      </c>
      <c r="I35" s="33">
        <v>24343</v>
      </c>
      <c r="J35" s="33">
        <v>18120</v>
      </c>
      <c r="K35" s="80">
        <v>0</v>
      </c>
      <c r="L35" s="78">
        <v>32359</v>
      </c>
      <c r="M35" s="33">
        <v>12133</v>
      </c>
      <c r="N35" s="83">
        <f t="shared" si="1"/>
        <v>124996</v>
      </c>
    </row>
    <row r="36" spans="1:14" ht="12.75" customHeight="1">
      <c r="A36" s="103" t="s">
        <v>17</v>
      </c>
      <c r="B36" s="91">
        <v>456</v>
      </c>
      <c r="C36" s="91">
        <v>167486</v>
      </c>
      <c r="D36" s="91">
        <v>49088</v>
      </c>
      <c r="E36" s="93">
        <v>0</v>
      </c>
      <c r="F36" s="93">
        <v>0</v>
      </c>
      <c r="G36" s="91">
        <v>49355</v>
      </c>
      <c r="H36" s="91">
        <v>55643</v>
      </c>
      <c r="I36" s="91">
        <v>51250</v>
      </c>
      <c r="J36" s="91">
        <v>39557</v>
      </c>
      <c r="K36" s="91">
        <v>765</v>
      </c>
      <c r="L36" s="91">
        <v>72336</v>
      </c>
      <c r="M36" s="90">
        <v>16430</v>
      </c>
      <c r="N36" s="97">
        <f t="shared" si="1"/>
        <v>291528</v>
      </c>
    </row>
    <row r="37" spans="1:14" ht="12.75" customHeight="1">
      <c r="A37" s="102" t="s">
        <v>18</v>
      </c>
      <c r="B37" s="33">
        <v>119909</v>
      </c>
      <c r="C37" s="33">
        <v>582308</v>
      </c>
      <c r="D37" s="33">
        <v>201281</v>
      </c>
      <c r="E37" s="33">
        <v>22061</v>
      </c>
      <c r="F37" s="33">
        <v>67363</v>
      </c>
      <c r="G37" s="33">
        <v>171649</v>
      </c>
      <c r="H37" s="33">
        <v>75627</v>
      </c>
      <c r="I37" s="33">
        <v>181735</v>
      </c>
      <c r="J37" s="33">
        <v>110746</v>
      </c>
      <c r="K37" s="33">
        <v>5541</v>
      </c>
      <c r="L37" s="78">
        <v>217629</v>
      </c>
      <c r="M37" s="33">
        <v>63090</v>
      </c>
      <c r="N37" s="83">
        <f t="shared" si="1"/>
        <v>1101581</v>
      </c>
    </row>
    <row r="38" spans="1:14" ht="12.75" customHeight="1">
      <c r="A38" s="103" t="s">
        <v>19</v>
      </c>
      <c r="B38" s="91">
        <v>16420</v>
      </c>
      <c r="C38" s="91">
        <v>124952</v>
      </c>
      <c r="D38" s="91">
        <v>44977</v>
      </c>
      <c r="E38" s="93">
        <v>0</v>
      </c>
      <c r="F38" s="93">
        <v>0</v>
      </c>
      <c r="G38" s="91">
        <v>28734</v>
      </c>
      <c r="H38" s="91">
        <v>43029</v>
      </c>
      <c r="I38" s="91">
        <v>28576</v>
      </c>
      <c r="J38" s="91">
        <v>21557</v>
      </c>
      <c r="K38" s="93">
        <v>0</v>
      </c>
      <c r="L38" s="91">
        <v>38935</v>
      </c>
      <c r="M38" s="90">
        <v>12868</v>
      </c>
      <c r="N38" s="97">
        <f t="shared" si="1"/>
        <v>208883</v>
      </c>
    </row>
    <row r="39" spans="1:14" ht="12.75" customHeight="1">
      <c r="A39" s="102" t="s">
        <v>20</v>
      </c>
      <c r="B39" s="33">
        <v>92580</v>
      </c>
      <c r="C39" s="33">
        <v>802892</v>
      </c>
      <c r="D39" s="33">
        <v>280805</v>
      </c>
      <c r="E39" s="33">
        <v>47151</v>
      </c>
      <c r="F39" s="33">
        <v>115838</v>
      </c>
      <c r="G39" s="33">
        <v>219385</v>
      </c>
      <c r="H39" s="33">
        <v>111025</v>
      </c>
      <c r="I39" s="33">
        <v>253221</v>
      </c>
      <c r="J39" s="33">
        <v>161725</v>
      </c>
      <c r="K39" s="33">
        <v>795</v>
      </c>
      <c r="L39" s="78">
        <v>184571</v>
      </c>
      <c r="M39" s="33">
        <v>52570</v>
      </c>
      <c r="N39" s="83">
        <f t="shared" si="1"/>
        <v>1333264</v>
      </c>
    </row>
    <row r="40" spans="1:14" ht="12.75" customHeight="1">
      <c r="A40" s="103" t="s">
        <v>21</v>
      </c>
      <c r="B40" s="91">
        <v>165818</v>
      </c>
      <c r="C40" s="91">
        <v>1808828</v>
      </c>
      <c r="D40" s="91">
        <v>617310</v>
      </c>
      <c r="E40" s="91">
        <v>117489</v>
      </c>
      <c r="F40" s="91">
        <v>240988</v>
      </c>
      <c r="G40" s="91">
        <v>450473</v>
      </c>
      <c r="H40" s="91">
        <v>286812</v>
      </c>
      <c r="I40" s="91">
        <v>530153</v>
      </c>
      <c r="J40" s="91">
        <v>347157</v>
      </c>
      <c r="K40" s="91">
        <v>10601</v>
      </c>
      <c r="L40" s="91">
        <v>644726</v>
      </c>
      <c r="M40" s="90">
        <v>151721</v>
      </c>
      <c r="N40" s="97">
        <f t="shared" si="1"/>
        <v>3149525</v>
      </c>
    </row>
    <row r="41" spans="1:14" ht="12.75" customHeight="1">
      <c r="A41" s="102" t="s">
        <v>22</v>
      </c>
      <c r="B41" s="33">
        <v>68990</v>
      </c>
      <c r="C41" s="33">
        <v>383960</v>
      </c>
      <c r="D41" s="33">
        <v>130969</v>
      </c>
      <c r="E41" s="80">
        <v>0</v>
      </c>
      <c r="F41" s="80">
        <v>0</v>
      </c>
      <c r="G41" s="33">
        <v>114706</v>
      </c>
      <c r="H41" s="33">
        <v>125702</v>
      </c>
      <c r="I41" s="33">
        <v>116403</v>
      </c>
      <c r="J41" s="33">
        <v>71354</v>
      </c>
      <c r="K41" s="33">
        <v>2549</v>
      </c>
      <c r="L41" s="78">
        <v>119870</v>
      </c>
      <c r="M41" s="33">
        <v>38158</v>
      </c>
      <c r="N41" s="83">
        <f t="shared" si="1"/>
        <v>689223</v>
      </c>
    </row>
    <row r="42" spans="1:14" ht="12.75" customHeight="1">
      <c r="A42" s="103" t="s">
        <v>23</v>
      </c>
      <c r="B42" s="91">
        <v>10209</v>
      </c>
      <c r="C42" s="91">
        <v>83347</v>
      </c>
      <c r="D42" s="91">
        <v>29182</v>
      </c>
      <c r="E42" s="93">
        <v>0</v>
      </c>
      <c r="F42" s="93">
        <v>0</v>
      </c>
      <c r="G42" s="91">
        <v>22155</v>
      </c>
      <c r="H42" s="91">
        <v>28238</v>
      </c>
      <c r="I42" s="91">
        <v>31642</v>
      </c>
      <c r="J42" s="91">
        <v>20021</v>
      </c>
      <c r="K42" s="91">
        <v>527</v>
      </c>
      <c r="L42" s="91">
        <v>24920</v>
      </c>
      <c r="M42" s="90">
        <v>5937</v>
      </c>
      <c r="N42" s="97">
        <f t="shared" si="1"/>
        <v>150118</v>
      </c>
    </row>
    <row r="43" spans="1:14" ht="12.75" customHeight="1">
      <c r="A43" s="102" t="s">
        <v>24</v>
      </c>
      <c r="B43" s="33">
        <v>132611</v>
      </c>
      <c r="C43" s="33">
        <v>313055</v>
      </c>
      <c r="D43" s="33">
        <v>119735</v>
      </c>
      <c r="E43" s="80">
        <v>0</v>
      </c>
      <c r="F43" s="80">
        <v>0</v>
      </c>
      <c r="G43" s="33">
        <v>83264</v>
      </c>
      <c r="H43" s="33">
        <v>90417</v>
      </c>
      <c r="I43" s="33">
        <v>71000</v>
      </c>
      <c r="J43" s="33">
        <v>51363</v>
      </c>
      <c r="K43" s="80">
        <v>0</v>
      </c>
      <c r="L43" s="78">
        <v>111342</v>
      </c>
      <c r="M43" s="33">
        <v>25386</v>
      </c>
      <c r="N43" s="83">
        <f t="shared" si="1"/>
        <v>628008</v>
      </c>
    </row>
    <row r="44" spans="1:14" ht="12.75" customHeight="1">
      <c r="A44" s="103" t="s">
        <v>25</v>
      </c>
      <c r="B44" s="91">
        <v>72117</v>
      </c>
      <c r="C44" s="91">
        <v>169649</v>
      </c>
      <c r="D44" s="91">
        <v>62895</v>
      </c>
      <c r="E44" s="93">
        <v>0</v>
      </c>
      <c r="F44" s="93">
        <v>0</v>
      </c>
      <c r="G44" s="91">
        <v>48127</v>
      </c>
      <c r="H44" s="91">
        <v>47875</v>
      </c>
      <c r="I44" s="91">
        <v>40119</v>
      </c>
      <c r="J44" s="91">
        <v>29798</v>
      </c>
      <c r="K44" s="91">
        <v>1054</v>
      </c>
      <c r="L44" s="91">
        <v>54747</v>
      </c>
      <c r="M44" s="90">
        <v>19994</v>
      </c>
      <c r="N44" s="97">
        <f t="shared" si="1"/>
        <v>336632</v>
      </c>
    </row>
    <row r="45" spans="1:14" ht="12.75" customHeight="1">
      <c r="A45" s="102" t="s">
        <v>26</v>
      </c>
      <c r="B45" s="33">
        <v>27031</v>
      </c>
      <c r="C45" s="33">
        <v>289072</v>
      </c>
      <c r="D45" s="33">
        <v>96419</v>
      </c>
      <c r="E45" s="33">
        <v>92</v>
      </c>
      <c r="F45" s="33">
        <v>1675</v>
      </c>
      <c r="G45" s="33">
        <v>84402</v>
      </c>
      <c r="H45" s="33">
        <v>100779</v>
      </c>
      <c r="I45" s="33">
        <v>91417</v>
      </c>
      <c r="J45" s="33">
        <v>61550</v>
      </c>
      <c r="K45" s="33">
        <v>1836</v>
      </c>
      <c r="L45" s="78">
        <v>53446</v>
      </c>
      <c r="M45" s="33">
        <v>17217</v>
      </c>
      <c r="N45" s="83">
        <f t="shared" si="1"/>
        <v>460966</v>
      </c>
    </row>
    <row r="46" spans="1:14" ht="12.75" customHeight="1">
      <c r="A46" s="103" t="s">
        <v>27</v>
      </c>
      <c r="B46" s="91">
        <v>29683</v>
      </c>
      <c r="C46" s="91">
        <v>169299</v>
      </c>
      <c r="D46" s="91">
        <v>61265</v>
      </c>
      <c r="E46" s="93">
        <v>0</v>
      </c>
      <c r="F46" s="93">
        <v>0</v>
      </c>
      <c r="G46" s="91">
        <v>49093</v>
      </c>
      <c r="H46" s="91">
        <v>53717</v>
      </c>
      <c r="I46" s="91">
        <v>41922</v>
      </c>
      <c r="J46" s="91">
        <v>27513</v>
      </c>
      <c r="K46" s="93">
        <v>0</v>
      </c>
      <c r="L46" s="72">
        <v>51347</v>
      </c>
      <c r="M46" s="70">
        <v>14202</v>
      </c>
      <c r="N46" s="111">
        <f t="shared" si="1"/>
        <v>292251</v>
      </c>
    </row>
    <row r="47" spans="1:14" ht="12.75" customHeight="1">
      <c r="A47" s="117"/>
      <c r="B47" s="260" t="s">
        <v>192</v>
      </c>
      <c r="C47" s="260"/>
      <c r="D47" s="260"/>
      <c r="E47" s="260"/>
      <c r="F47" s="260"/>
      <c r="G47" s="260"/>
      <c r="H47" s="260"/>
      <c r="I47" s="260"/>
      <c r="J47" s="260"/>
      <c r="K47" s="260"/>
      <c r="L47" s="260"/>
      <c r="M47" s="260"/>
      <c r="N47" s="260"/>
    </row>
    <row r="48" spans="1:14" ht="12.75" customHeight="1">
      <c r="A48" s="98" t="s">
        <v>11</v>
      </c>
      <c r="B48" s="91">
        <f>B8-B28</f>
        <v>231146</v>
      </c>
      <c r="C48" s="91">
        <f t="shared" ref="C48:N48" si="2">C8-C28</f>
        <v>476423</v>
      </c>
      <c r="D48" s="91">
        <f t="shared" si="2"/>
        <v>429040</v>
      </c>
      <c r="E48" s="91">
        <f t="shared" si="2"/>
        <v>-358678</v>
      </c>
      <c r="F48" s="91">
        <f t="shared" si="2"/>
        <v>-169488</v>
      </c>
      <c r="G48" s="91">
        <f t="shared" si="2"/>
        <v>-27359</v>
      </c>
      <c r="H48" s="91">
        <f t="shared" si="2"/>
        <v>567527</v>
      </c>
      <c r="I48" s="91">
        <f t="shared" si="2"/>
        <v>-233020</v>
      </c>
      <c r="J48" s="91">
        <f t="shared" si="2"/>
        <v>-84857</v>
      </c>
      <c r="K48" s="91">
        <f t="shared" ref="K48" si="3">K8-K28</f>
        <v>23190</v>
      </c>
      <c r="L48" s="91">
        <f t="shared" si="2"/>
        <v>-40131</v>
      </c>
      <c r="M48" s="97">
        <f t="shared" ref="M48" si="4">M8-M28</f>
        <v>-5052</v>
      </c>
      <c r="N48" s="97">
        <f t="shared" si="2"/>
        <v>434418</v>
      </c>
    </row>
    <row r="49" spans="1:14" ht="12.75" customHeight="1">
      <c r="A49" s="100" t="s">
        <v>80</v>
      </c>
      <c r="B49" s="33">
        <f t="shared" ref="B49:N66" si="5">B9-B29</f>
        <v>191386</v>
      </c>
      <c r="C49" s="33">
        <f t="shared" si="5"/>
        <v>255431</v>
      </c>
      <c r="D49" s="33">
        <f t="shared" si="5"/>
        <v>341884</v>
      </c>
      <c r="E49" s="33">
        <f t="shared" si="5"/>
        <v>-358678</v>
      </c>
      <c r="F49" s="33">
        <f t="shared" si="5"/>
        <v>-169488</v>
      </c>
      <c r="G49" s="33">
        <f t="shared" si="5"/>
        <v>-50397</v>
      </c>
      <c r="H49" s="33">
        <f t="shared" si="5"/>
        <v>477033</v>
      </c>
      <c r="I49" s="33">
        <f t="shared" si="5"/>
        <v>-227454</v>
      </c>
      <c r="J49" s="33">
        <f t="shared" si="5"/>
        <v>-91523</v>
      </c>
      <c r="K49" s="33">
        <f t="shared" ref="K49" si="6">K9-K29</f>
        <v>20370</v>
      </c>
      <c r="L49" s="33">
        <f t="shared" si="5"/>
        <v>-33256</v>
      </c>
      <c r="M49" s="46">
        <f t="shared" ref="M49" si="7">M9-M29</f>
        <v>-3338</v>
      </c>
      <c r="N49" s="83">
        <f t="shared" si="5"/>
        <v>186107</v>
      </c>
    </row>
    <row r="50" spans="1:14" ht="12.75" customHeight="1">
      <c r="A50" s="101" t="s">
        <v>81</v>
      </c>
      <c r="B50" s="90">
        <f t="shared" si="5"/>
        <v>39760</v>
      </c>
      <c r="C50" s="90">
        <f t="shared" si="5"/>
        <v>220992</v>
      </c>
      <c r="D50" s="90">
        <f t="shared" si="5"/>
        <v>87156</v>
      </c>
      <c r="E50" s="93">
        <v>0</v>
      </c>
      <c r="F50" s="93">
        <v>0</v>
      </c>
      <c r="G50" s="90">
        <f t="shared" si="5"/>
        <v>23038</v>
      </c>
      <c r="H50" s="90">
        <f t="shared" si="5"/>
        <v>90494</v>
      </c>
      <c r="I50" s="90">
        <f t="shared" si="5"/>
        <v>-5566</v>
      </c>
      <c r="J50" s="90">
        <f t="shared" si="5"/>
        <v>6666</v>
      </c>
      <c r="K50" s="90">
        <f t="shared" ref="K50" si="8">K10-K30</f>
        <v>2820</v>
      </c>
      <c r="L50" s="90">
        <f t="shared" si="5"/>
        <v>-6875</v>
      </c>
      <c r="M50" s="74">
        <f t="shared" ref="M50" si="9">M10-M30</f>
        <v>-1714</v>
      </c>
      <c r="N50" s="97">
        <f t="shared" si="5"/>
        <v>248311</v>
      </c>
    </row>
    <row r="51" spans="1:14" ht="12.75" customHeight="1">
      <c r="A51" s="102" t="s">
        <v>12</v>
      </c>
      <c r="B51" s="41">
        <f t="shared" si="5"/>
        <v>52533</v>
      </c>
      <c r="C51" s="33">
        <f t="shared" si="5"/>
        <v>11326</v>
      </c>
      <c r="D51" s="47">
        <f t="shared" si="5"/>
        <v>29217</v>
      </c>
      <c r="E51" s="47">
        <f t="shared" si="5"/>
        <v>-69521</v>
      </c>
      <c r="F51" s="47">
        <f t="shared" si="5"/>
        <v>-22172</v>
      </c>
      <c r="G51" s="41">
        <f t="shared" si="5"/>
        <v>-16955</v>
      </c>
      <c r="H51" s="33">
        <f t="shared" si="5"/>
        <v>88896</v>
      </c>
      <c r="I51" s="47">
        <f t="shared" si="5"/>
        <v>-38339</v>
      </c>
      <c r="J51" s="41">
        <f t="shared" si="5"/>
        <v>-767</v>
      </c>
      <c r="K51" s="33">
        <f t="shared" ref="K51" si="10">K11-K31</f>
        <v>16897</v>
      </c>
      <c r="L51" s="33">
        <f t="shared" si="5"/>
        <v>-19492</v>
      </c>
      <c r="M51" s="46">
        <f t="shared" ref="M51" si="11">M11-M31</f>
        <v>-11493</v>
      </c>
      <c r="N51" s="83">
        <f t="shared" si="5"/>
        <v>6028</v>
      </c>
    </row>
    <row r="52" spans="1:14" ht="12.75" customHeight="1">
      <c r="A52" s="103" t="s">
        <v>13</v>
      </c>
      <c r="B52" s="73">
        <f t="shared" si="5"/>
        <v>54436</v>
      </c>
      <c r="C52" s="90">
        <f t="shared" si="5"/>
        <v>50499</v>
      </c>
      <c r="D52" s="106">
        <f t="shared" si="5"/>
        <v>79335</v>
      </c>
      <c r="E52" s="106">
        <f t="shared" si="5"/>
        <v>-189440</v>
      </c>
      <c r="F52" s="106">
        <f t="shared" si="5"/>
        <v>-16259</v>
      </c>
      <c r="G52" s="73">
        <f t="shared" si="5"/>
        <v>-17126</v>
      </c>
      <c r="H52" s="90">
        <f t="shared" si="5"/>
        <v>192060</v>
      </c>
      <c r="I52" s="106">
        <f t="shared" si="5"/>
        <v>-24813</v>
      </c>
      <c r="J52" s="73">
        <f t="shared" si="5"/>
        <v>-14756</v>
      </c>
      <c r="K52" s="90">
        <f t="shared" ref="K52" si="12">K12-K32</f>
        <v>-117</v>
      </c>
      <c r="L52" s="90">
        <f t="shared" si="5"/>
        <v>29800</v>
      </c>
      <c r="M52" s="74">
        <f t="shared" ref="M52" si="13">M12-M32</f>
        <v>12061</v>
      </c>
      <c r="N52" s="97">
        <f t="shared" si="5"/>
        <v>109922</v>
      </c>
    </row>
    <row r="53" spans="1:14" ht="12.75" customHeight="1">
      <c r="A53" s="102" t="s">
        <v>14</v>
      </c>
      <c r="B53" s="41">
        <f t="shared" si="5"/>
        <v>-1933</v>
      </c>
      <c r="C53" s="33">
        <f t="shared" si="5"/>
        <v>63073</v>
      </c>
      <c r="D53" s="47">
        <f t="shared" si="5"/>
        <v>23846</v>
      </c>
      <c r="E53" s="80">
        <v>0</v>
      </c>
      <c r="F53" s="80">
        <v>0</v>
      </c>
      <c r="G53" s="41">
        <f t="shared" si="5"/>
        <v>9009</v>
      </c>
      <c r="H53" s="33">
        <f t="shared" si="5"/>
        <v>18810</v>
      </c>
      <c r="I53" s="47">
        <f t="shared" si="5"/>
        <v>-8054</v>
      </c>
      <c r="J53" s="41">
        <f t="shared" si="5"/>
        <v>1671</v>
      </c>
      <c r="K53" s="33">
        <f t="shared" ref="K53" si="14">K13-K33</f>
        <v>1086</v>
      </c>
      <c r="L53" s="33">
        <f t="shared" si="5"/>
        <v>19612</v>
      </c>
      <c r="M53" s="46">
        <f t="shared" ref="M53" si="15">M13-M33</f>
        <v>4525</v>
      </c>
      <c r="N53" s="83">
        <f t="shared" si="5"/>
        <v>72698</v>
      </c>
    </row>
    <row r="54" spans="1:14" ht="12.75" customHeight="1">
      <c r="A54" s="103" t="s">
        <v>15</v>
      </c>
      <c r="B54" s="73">
        <f t="shared" si="5"/>
        <v>20490</v>
      </c>
      <c r="C54" s="90">
        <f t="shared" si="5"/>
        <v>42516</v>
      </c>
      <c r="D54" s="106">
        <f t="shared" si="5"/>
        <v>18960</v>
      </c>
      <c r="E54" s="93">
        <v>0</v>
      </c>
      <c r="F54" s="93">
        <v>0</v>
      </c>
      <c r="G54" s="73">
        <f t="shared" si="5"/>
        <v>3536</v>
      </c>
      <c r="H54" s="90">
        <f t="shared" si="5"/>
        <v>11847</v>
      </c>
      <c r="I54" s="106">
        <f t="shared" si="5"/>
        <v>1094</v>
      </c>
      <c r="J54" s="73">
        <f t="shared" si="5"/>
        <v>-923</v>
      </c>
      <c r="K54" s="90">
        <f t="shared" ref="K54" si="16">K14-K34</f>
        <v>1033</v>
      </c>
      <c r="L54" s="90">
        <f t="shared" si="5"/>
        <v>-3999</v>
      </c>
      <c r="M54" s="74">
        <f t="shared" ref="M54" si="17">M14-M34</f>
        <v>331</v>
      </c>
      <c r="N54" s="97">
        <f t="shared" si="5"/>
        <v>60101</v>
      </c>
    </row>
    <row r="55" spans="1:14" ht="12.75" customHeight="1">
      <c r="A55" s="102" t="s">
        <v>16</v>
      </c>
      <c r="B55" s="41">
        <f t="shared" si="5"/>
        <v>1286</v>
      </c>
      <c r="C55" s="33">
        <f t="shared" si="5"/>
        <v>10380</v>
      </c>
      <c r="D55" s="47">
        <f t="shared" si="5"/>
        <v>6542</v>
      </c>
      <c r="E55" s="80">
        <v>0</v>
      </c>
      <c r="F55" s="80">
        <v>0</v>
      </c>
      <c r="G55" s="41">
        <f t="shared" si="5"/>
        <v>-5164</v>
      </c>
      <c r="H55" s="33">
        <f t="shared" si="5"/>
        <v>9715</v>
      </c>
      <c r="I55" s="47">
        <f t="shared" si="5"/>
        <v>-2420</v>
      </c>
      <c r="J55" s="41">
        <f t="shared" si="5"/>
        <v>-868</v>
      </c>
      <c r="K55" s="33">
        <f t="shared" ref="K55" si="18">K15-K35</f>
        <v>0</v>
      </c>
      <c r="L55" s="33">
        <f t="shared" si="5"/>
        <v>-1445</v>
      </c>
      <c r="M55" s="46">
        <f t="shared" ref="M55" si="19">M15-M35</f>
        <v>-682</v>
      </c>
      <c r="N55" s="83">
        <f t="shared" si="5"/>
        <v>7801</v>
      </c>
    </row>
    <row r="56" spans="1:14" ht="12.75" customHeight="1">
      <c r="A56" s="103" t="s">
        <v>17</v>
      </c>
      <c r="B56" s="73">
        <f t="shared" si="5"/>
        <v>146</v>
      </c>
      <c r="C56" s="90">
        <f t="shared" si="5"/>
        <v>35422</v>
      </c>
      <c r="D56" s="106">
        <f t="shared" si="5"/>
        <v>15339</v>
      </c>
      <c r="E56" s="93">
        <v>0</v>
      </c>
      <c r="F56" s="93">
        <v>0</v>
      </c>
      <c r="G56" s="73">
        <f t="shared" si="5"/>
        <v>7522</v>
      </c>
      <c r="H56" s="90">
        <f t="shared" si="5"/>
        <v>10094</v>
      </c>
      <c r="I56" s="106">
        <f t="shared" si="5"/>
        <v>-6990</v>
      </c>
      <c r="J56" s="73">
        <f t="shared" si="5"/>
        <v>-2899</v>
      </c>
      <c r="K56" s="90">
        <f t="shared" ref="K56" si="20">K16-K36</f>
        <v>835</v>
      </c>
      <c r="L56" s="90">
        <f t="shared" si="5"/>
        <v>3716</v>
      </c>
      <c r="M56" s="74">
        <f t="shared" ref="M56" si="21">M16-M36</f>
        <v>516</v>
      </c>
      <c r="N56" s="97">
        <f t="shared" si="5"/>
        <v>32294</v>
      </c>
    </row>
    <row r="57" spans="1:14" ht="12.75" customHeight="1">
      <c r="A57" s="102" t="s">
        <v>18</v>
      </c>
      <c r="B57" s="41">
        <f t="shared" si="5"/>
        <v>16439</v>
      </c>
      <c r="C57" s="33">
        <f t="shared" si="5"/>
        <v>61791</v>
      </c>
      <c r="D57" s="47">
        <f t="shared" si="5"/>
        <v>34166</v>
      </c>
      <c r="E57" s="47">
        <f t="shared" si="5"/>
        <v>-1691</v>
      </c>
      <c r="F57" s="47">
        <f t="shared" si="5"/>
        <v>-8506</v>
      </c>
      <c r="G57" s="41">
        <f t="shared" si="5"/>
        <v>20413</v>
      </c>
      <c r="H57" s="33">
        <f t="shared" si="5"/>
        <v>2010</v>
      </c>
      <c r="I57" s="47">
        <f t="shared" si="5"/>
        <v>-24505</v>
      </c>
      <c r="J57" s="41">
        <f t="shared" si="5"/>
        <v>-7510</v>
      </c>
      <c r="K57" s="33">
        <f t="shared" ref="K57" si="22">K17-K37</f>
        <v>2158</v>
      </c>
      <c r="L57" s="33">
        <f t="shared" si="5"/>
        <v>-8541</v>
      </c>
      <c r="M57" s="46">
        <f t="shared" ref="M57" si="23">M17-M37</f>
        <v>3908</v>
      </c>
      <c r="N57" s="83">
        <f t="shared" si="5"/>
        <v>45184</v>
      </c>
    </row>
    <row r="58" spans="1:14" ht="12.75" customHeight="1">
      <c r="A58" s="103" t="s">
        <v>19</v>
      </c>
      <c r="B58" s="73">
        <f t="shared" si="5"/>
        <v>1865</v>
      </c>
      <c r="C58" s="90">
        <f t="shared" si="5"/>
        <v>18501</v>
      </c>
      <c r="D58" s="106">
        <f t="shared" si="5"/>
        <v>7987</v>
      </c>
      <c r="E58" s="93">
        <v>0</v>
      </c>
      <c r="F58" s="93">
        <v>0</v>
      </c>
      <c r="G58" s="73">
        <f t="shared" si="5"/>
        <v>520</v>
      </c>
      <c r="H58" s="90">
        <f t="shared" si="5"/>
        <v>11197</v>
      </c>
      <c r="I58" s="106">
        <f t="shared" si="5"/>
        <v>1896</v>
      </c>
      <c r="J58" s="73">
        <f t="shared" si="5"/>
        <v>1820</v>
      </c>
      <c r="K58" s="90">
        <f t="shared" ref="K58" si="24">K18-K38</f>
        <v>0</v>
      </c>
      <c r="L58" s="90">
        <f t="shared" si="5"/>
        <v>-3647</v>
      </c>
      <c r="M58" s="74">
        <f t="shared" ref="M58" si="25">M18-M38</f>
        <v>-1393</v>
      </c>
      <c r="N58" s="97">
        <f t="shared" si="5"/>
        <v>18615</v>
      </c>
    </row>
    <row r="59" spans="1:14" ht="12.75" customHeight="1">
      <c r="A59" s="102" t="s">
        <v>20</v>
      </c>
      <c r="B59" s="41">
        <f t="shared" si="5"/>
        <v>25395</v>
      </c>
      <c r="C59" s="33">
        <f t="shared" si="5"/>
        <v>23468</v>
      </c>
      <c r="D59" s="47">
        <f t="shared" si="5"/>
        <v>35260</v>
      </c>
      <c r="E59" s="47">
        <f t="shared" si="5"/>
        <v>-28015</v>
      </c>
      <c r="F59" s="47">
        <f t="shared" si="5"/>
        <v>-59048</v>
      </c>
      <c r="G59" s="41">
        <f t="shared" si="5"/>
        <v>5618</v>
      </c>
      <c r="H59" s="33">
        <f t="shared" si="5"/>
        <v>75222</v>
      </c>
      <c r="I59" s="47">
        <f t="shared" si="5"/>
        <v>-33148</v>
      </c>
      <c r="J59" s="41">
        <f t="shared" si="5"/>
        <v>-11599</v>
      </c>
      <c r="K59" s="33">
        <f t="shared" ref="K59" si="26">K19-K39</f>
        <v>-116</v>
      </c>
      <c r="L59" s="33">
        <f t="shared" si="5"/>
        <v>-8375</v>
      </c>
      <c r="M59" s="46">
        <f t="shared" ref="M59" si="27">M19-M39</f>
        <v>-5101</v>
      </c>
      <c r="N59" s="83">
        <f t="shared" si="5"/>
        <v>7340</v>
      </c>
    </row>
    <row r="60" spans="1:14" ht="12.75" customHeight="1">
      <c r="A60" s="103" t="s">
        <v>21</v>
      </c>
      <c r="B60" s="73">
        <f t="shared" si="5"/>
        <v>14311</v>
      </c>
      <c r="C60" s="90">
        <f t="shared" si="5"/>
        <v>38112</v>
      </c>
      <c r="D60" s="106">
        <f t="shared" si="5"/>
        <v>95205</v>
      </c>
      <c r="E60" s="106">
        <f t="shared" si="5"/>
        <v>-69919</v>
      </c>
      <c r="F60" s="106">
        <f t="shared" si="5"/>
        <v>-61828</v>
      </c>
      <c r="G60" s="73">
        <f t="shared" si="5"/>
        <v>-26463</v>
      </c>
      <c r="H60" s="90">
        <f t="shared" si="5"/>
        <v>104368</v>
      </c>
      <c r="I60" s="106">
        <f t="shared" si="5"/>
        <v>-65583</v>
      </c>
      <c r="J60" s="73">
        <f t="shared" si="5"/>
        <v>-37717</v>
      </c>
      <c r="K60" s="90">
        <f t="shared" ref="K60" si="28">K20-K40</f>
        <v>924</v>
      </c>
      <c r="L60" s="90">
        <f t="shared" si="5"/>
        <v>-17358</v>
      </c>
      <c r="M60" s="74">
        <f t="shared" ref="M60" si="29">M20-M40</f>
        <v>800</v>
      </c>
      <c r="N60" s="97">
        <f t="shared" si="5"/>
        <v>-30518</v>
      </c>
    </row>
    <row r="61" spans="1:14" ht="12.75" customHeight="1">
      <c r="A61" s="102" t="s">
        <v>22</v>
      </c>
      <c r="B61" s="41">
        <f t="shared" si="5"/>
        <v>21084</v>
      </c>
      <c r="C61" s="33">
        <f t="shared" si="5"/>
        <v>18087</v>
      </c>
      <c r="D61" s="47">
        <f t="shared" si="5"/>
        <v>26809</v>
      </c>
      <c r="E61" s="80">
        <v>0</v>
      </c>
      <c r="F61" s="80">
        <v>0</v>
      </c>
      <c r="G61" s="41">
        <f t="shared" si="5"/>
        <v>-10375</v>
      </c>
      <c r="H61" s="33">
        <f t="shared" si="5"/>
        <v>-884</v>
      </c>
      <c r="I61" s="47">
        <f t="shared" si="5"/>
        <v>-14504</v>
      </c>
      <c r="J61" s="41">
        <f t="shared" si="5"/>
        <v>-6602</v>
      </c>
      <c r="K61" s="33">
        <f t="shared" ref="K61" si="30">K21-K41</f>
        <v>-778</v>
      </c>
      <c r="L61" s="33">
        <f t="shared" si="5"/>
        <v>-15012</v>
      </c>
      <c r="M61" s="46">
        <f t="shared" ref="M61" si="31">M21-M41</f>
        <v>-3131</v>
      </c>
      <c r="N61" s="83">
        <f t="shared" si="5"/>
        <v>9655</v>
      </c>
    </row>
    <row r="62" spans="1:14" ht="12.75" customHeight="1">
      <c r="A62" s="103" t="s">
        <v>23</v>
      </c>
      <c r="B62" s="73">
        <f t="shared" si="5"/>
        <v>3743</v>
      </c>
      <c r="C62" s="90">
        <f t="shared" si="5"/>
        <v>6080</v>
      </c>
      <c r="D62" s="106">
        <f t="shared" si="5"/>
        <v>5879</v>
      </c>
      <c r="E62" s="93">
        <v>0</v>
      </c>
      <c r="F62" s="93">
        <v>0</v>
      </c>
      <c r="G62" s="73">
        <f t="shared" si="5"/>
        <v>-778</v>
      </c>
      <c r="H62" s="90">
        <f t="shared" si="5"/>
        <v>1124</v>
      </c>
      <c r="I62" s="106">
        <f t="shared" si="5"/>
        <v>-6032</v>
      </c>
      <c r="J62" s="73">
        <f t="shared" si="5"/>
        <v>-3935</v>
      </c>
      <c r="K62" s="90">
        <f t="shared" ref="K62" si="32">K22-K42</f>
        <v>27</v>
      </c>
      <c r="L62" s="90">
        <f t="shared" si="5"/>
        <v>-1493</v>
      </c>
      <c r="M62" s="74">
        <f t="shared" ref="M62" si="33">M22-M42</f>
        <v>91</v>
      </c>
      <c r="N62" s="97">
        <f t="shared" si="5"/>
        <v>2298</v>
      </c>
    </row>
    <row r="63" spans="1:14" ht="12.75" customHeight="1">
      <c r="A63" s="102" t="s">
        <v>24</v>
      </c>
      <c r="B63" s="41">
        <f t="shared" si="5"/>
        <v>13372</v>
      </c>
      <c r="C63" s="33">
        <f t="shared" si="5"/>
        <v>56185</v>
      </c>
      <c r="D63" s="47">
        <f t="shared" si="5"/>
        <v>22236</v>
      </c>
      <c r="E63" s="80">
        <v>0</v>
      </c>
      <c r="F63" s="80">
        <v>0</v>
      </c>
      <c r="G63" s="41">
        <f t="shared" si="5"/>
        <v>14267</v>
      </c>
      <c r="H63" s="33">
        <f t="shared" si="5"/>
        <v>19155</v>
      </c>
      <c r="I63" s="47">
        <f t="shared" si="5"/>
        <v>2201</v>
      </c>
      <c r="J63" s="41">
        <f t="shared" si="5"/>
        <v>4048</v>
      </c>
      <c r="K63" s="33">
        <f t="shared" ref="K63" si="34">K23-K43</f>
        <v>0</v>
      </c>
      <c r="L63" s="33">
        <f t="shared" si="5"/>
        <v>-8744</v>
      </c>
      <c r="M63" s="46">
        <f t="shared" ref="M63" si="35">M23-M43</f>
        <v>-2867</v>
      </c>
      <c r="N63" s="83">
        <f t="shared" si="5"/>
        <v>63014</v>
      </c>
    </row>
    <row r="64" spans="1:14" ht="12.75" customHeight="1">
      <c r="A64" s="103" t="s">
        <v>25</v>
      </c>
      <c r="B64" s="73">
        <f t="shared" si="5"/>
        <v>7494</v>
      </c>
      <c r="C64" s="90">
        <f t="shared" si="5"/>
        <v>20254</v>
      </c>
      <c r="D64" s="90">
        <f t="shared" si="5"/>
        <v>9579</v>
      </c>
      <c r="E64" s="93">
        <v>0</v>
      </c>
      <c r="F64" s="93">
        <v>0</v>
      </c>
      <c r="G64" s="73">
        <f t="shared" si="5"/>
        <v>-1807</v>
      </c>
      <c r="H64" s="90">
        <f t="shared" si="5"/>
        <v>10862</v>
      </c>
      <c r="I64" s="90">
        <f t="shared" si="5"/>
        <v>-270</v>
      </c>
      <c r="J64" s="73">
        <f t="shared" si="5"/>
        <v>235</v>
      </c>
      <c r="K64" s="90">
        <f t="shared" ref="K64" si="36">K24-K44</f>
        <v>701</v>
      </c>
      <c r="L64" s="90">
        <f t="shared" si="5"/>
        <v>-3877</v>
      </c>
      <c r="M64" s="74">
        <f t="shared" ref="M64" si="37">M24-M44</f>
        <v>-2320</v>
      </c>
      <c r="N64" s="97">
        <f t="shared" si="5"/>
        <v>23601</v>
      </c>
    </row>
    <row r="65" spans="1:15" ht="12.75" customHeight="1">
      <c r="A65" s="102" t="s">
        <v>26</v>
      </c>
      <c r="B65" s="41">
        <f t="shared" si="5"/>
        <v>2013</v>
      </c>
      <c r="C65" s="33">
        <f t="shared" si="5"/>
        <v>266</v>
      </c>
      <c r="D65" s="47">
        <f t="shared" si="5"/>
        <v>14132</v>
      </c>
      <c r="E65" s="47">
        <f t="shared" si="5"/>
        <v>-92</v>
      </c>
      <c r="F65" s="47">
        <f t="shared" si="5"/>
        <v>-1675</v>
      </c>
      <c r="G65" s="41">
        <f t="shared" si="5"/>
        <v>-7089</v>
      </c>
      <c r="H65" s="33">
        <f t="shared" si="5"/>
        <v>-5572</v>
      </c>
      <c r="I65" s="47">
        <f t="shared" si="5"/>
        <v>-11120</v>
      </c>
      <c r="J65" s="41">
        <f t="shared" si="5"/>
        <v>-4870</v>
      </c>
      <c r="K65" s="33">
        <f t="shared" ref="K65" si="38">K25-K45</f>
        <v>540</v>
      </c>
      <c r="L65" s="33">
        <f t="shared" si="5"/>
        <v>4944</v>
      </c>
      <c r="M65" s="46">
        <f t="shared" ref="M65" si="39">M25-M45</f>
        <v>-307</v>
      </c>
      <c r="N65" s="83">
        <f t="shared" si="5"/>
        <v>-3897</v>
      </c>
    </row>
    <row r="66" spans="1:15" ht="12.75" customHeight="1">
      <c r="A66" s="104" t="s">
        <v>27</v>
      </c>
      <c r="B66" s="69">
        <f t="shared" si="5"/>
        <v>-1528</v>
      </c>
      <c r="C66" s="70">
        <f t="shared" si="5"/>
        <v>20463</v>
      </c>
      <c r="D66" s="109">
        <f t="shared" si="5"/>
        <v>4548</v>
      </c>
      <c r="E66" s="93">
        <v>0</v>
      </c>
      <c r="F66" s="93">
        <v>0</v>
      </c>
      <c r="G66" s="69">
        <f t="shared" si="5"/>
        <v>-2487</v>
      </c>
      <c r="H66" s="70">
        <f t="shared" si="5"/>
        <v>18623</v>
      </c>
      <c r="I66" s="109">
        <f t="shared" si="5"/>
        <v>-2433</v>
      </c>
      <c r="J66" s="69">
        <f t="shared" si="5"/>
        <v>-185</v>
      </c>
      <c r="K66" s="70">
        <f t="shared" ref="K66" si="40">K26-K46</f>
        <v>0</v>
      </c>
      <c r="L66" s="70">
        <f t="shared" si="5"/>
        <v>-6220</v>
      </c>
      <c r="M66" s="95">
        <f t="shared" ref="M66" si="41">M26-M46</f>
        <v>10</v>
      </c>
      <c r="N66" s="111">
        <f t="shared" si="5"/>
        <v>10282</v>
      </c>
    </row>
    <row r="67" spans="1:15" ht="12.75" customHeight="1">
      <c r="A67" s="257" t="s">
        <v>194</v>
      </c>
      <c r="B67" s="257"/>
      <c r="C67" s="257"/>
      <c r="D67" s="257"/>
      <c r="E67" s="257"/>
      <c r="F67" s="257"/>
      <c r="G67" s="257"/>
      <c r="H67" s="257"/>
      <c r="I67" s="257"/>
      <c r="J67" s="257"/>
      <c r="K67" s="257"/>
      <c r="L67" s="257"/>
      <c r="M67" s="257"/>
      <c r="N67" s="257"/>
    </row>
    <row r="68" spans="1:15" ht="12.75" customHeight="1">
      <c r="A68" s="249" t="s">
        <v>85</v>
      </c>
      <c r="B68" s="249"/>
      <c r="C68" s="249"/>
      <c r="D68" s="249"/>
      <c r="E68" s="249"/>
      <c r="F68" s="249"/>
      <c r="G68" s="249"/>
      <c r="H68" s="249"/>
      <c r="I68" s="249"/>
      <c r="J68" s="249"/>
      <c r="K68" s="249"/>
      <c r="L68" s="249"/>
      <c r="M68" s="249"/>
      <c r="N68" s="249"/>
    </row>
    <row r="69" spans="1:15" ht="12.75" customHeight="1">
      <c r="A69" s="261" t="s">
        <v>135</v>
      </c>
      <c r="B69" s="261"/>
      <c r="C69" s="261"/>
      <c r="D69" s="261"/>
      <c r="E69" s="261"/>
      <c r="F69" s="261"/>
      <c r="G69" s="261"/>
      <c r="H69" s="261"/>
      <c r="I69" s="261"/>
      <c r="J69" s="261"/>
      <c r="K69" s="261"/>
      <c r="L69" s="261"/>
      <c r="M69" s="261"/>
      <c r="N69" s="261"/>
    </row>
    <row r="70" spans="1:15" ht="12.75" customHeight="1">
      <c r="A70" s="249" t="s">
        <v>136</v>
      </c>
      <c r="B70" s="249"/>
      <c r="C70" s="249"/>
      <c r="D70" s="249"/>
      <c r="E70" s="249"/>
      <c r="F70" s="249"/>
      <c r="G70" s="249"/>
      <c r="H70" s="249"/>
      <c r="I70" s="249"/>
      <c r="J70" s="249"/>
      <c r="K70" s="249"/>
      <c r="L70" s="249"/>
      <c r="M70" s="249"/>
      <c r="N70" s="249"/>
    </row>
    <row r="71" spans="1:15" ht="12.75" customHeight="1">
      <c r="A71" s="249" t="s">
        <v>137</v>
      </c>
      <c r="B71" s="249"/>
      <c r="C71" s="249"/>
      <c r="D71" s="249"/>
      <c r="E71" s="249"/>
      <c r="F71" s="249"/>
      <c r="G71" s="249"/>
      <c r="H71" s="249"/>
      <c r="I71" s="249"/>
      <c r="J71" s="249"/>
      <c r="K71" s="249"/>
      <c r="L71" s="249"/>
      <c r="M71" s="249"/>
      <c r="N71" s="249"/>
    </row>
    <row r="72" spans="1:15" ht="12.75" customHeight="1">
      <c r="A72" s="250" t="s">
        <v>138</v>
      </c>
      <c r="B72" s="250"/>
      <c r="C72" s="250"/>
      <c r="D72" s="250"/>
      <c r="E72" s="250"/>
      <c r="F72" s="250"/>
      <c r="G72" s="250"/>
      <c r="H72" s="250"/>
      <c r="I72" s="250"/>
      <c r="J72" s="250"/>
      <c r="K72" s="250"/>
      <c r="L72" s="250"/>
      <c r="M72" s="250"/>
      <c r="N72" s="250"/>
    </row>
    <row r="73" spans="1:15">
      <c r="A73" s="250" t="s">
        <v>111</v>
      </c>
      <c r="B73" s="250"/>
      <c r="C73" s="250"/>
      <c r="D73" s="250"/>
      <c r="E73" s="250"/>
      <c r="F73" s="250"/>
      <c r="G73" s="250"/>
      <c r="H73" s="250"/>
      <c r="I73" s="250"/>
      <c r="J73" s="250"/>
      <c r="K73" s="250"/>
      <c r="L73" s="250"/>
      <c r="M73" s="250"/>
      <c r="N73" s="250"/>
      <c r="O73" s="250"/>
    </row>
    <row r="74" spans="1:15" ht="12.75" customHeight="1">
      <c r="A74" s="253" t="s">
        <v>166</v>
      </c>
      <c r="B74" s="253"/>
      <c r="C74" s="253"/>
      <c r="D74" s="253"/>
      <c r="E74" s="253"/>
      <c r="F74" s="253"/>
      <c r="G74" s="253"/>
      <c r="H74" s="253"/>
      <c r="I74" s="253"/>
      <c r="J74" s="253"/>
      <c r="K74" s="253"/>
      <c r="L74" s="253"/>
      <c r="M74" s="253"/>
      <c r="N74" s="253"/>
    </row>
    <row r="75" spans="1:15" ht="12.75" customHeight="1">
      <c r="A75" s="253" t="s">
        <v>141</v>
      </c>
      <c r="B75" s="253"/>
      <c r="C75" s="253"/>
      <c r="D75" s="253"/>
      <c r="E75" s="253"/>
      <c r="F75" s="253"/>
      <c r="G75" s="253"/>
      <c r="H75" s="253"/>
      <c r="I75" s="253"/>
      <c r="J75" s="253"/>
      <c r="K75" s="253"/>
      <c r="L75" s="253"/>
      <c r="M75" s="253"/>
      <c r="N75" s="253"/>
    </row>
    <row r="76" spans="1:15">
      <c r="A76" s="250" t="s">
        <v>142</v>
      </c>
      <c r="B76" s="250"/>
      <c r="C76" s="250"/>
      <c r="D76" s="250"/>
      <c r="E76" s="250"/>
      <c r="F76" s="250"/>
      <c r="G76" s="250"/>
      <c r="H76" s="250"/>
      <c r="I76" s="250"/>
      <c r="J76" s="250"/>
      <c r="K76" s="250"/>
      <c r="L76" s="250"/>
      <c r="M76" s="250"/>
      <c r="N76" s="250"/>
      <c r="O76" s="250"/>
    </row>
    <row r="77" spans="1:15" ht="46.5" customHeight="1">
      <c r="A77" s="250" t="s">
        <v>143</v>
      </c>
      <c r="B77" s="200"/>
      <c r="C77" s="200"/>
      <c r="D77" s="200"/>
      <c r="E77" s="200"/>
      <c r="F77" s="200"/>
      <c r="G77" s="200"/>
      <c r="H77" s="200"/>
      <c r="I77" s="200"/>
      <c r="J77" s="200"/>
      <c r="K77" s="200"/>
      <c r="L77" s="200"/>
      <c r="M77" s="200"/>
      <c r="N77" s="200"/>
      <c r="O77" s="81"/>
    </row>
    <row r="78" spans="1:15">
      <c r="A78" s="250" t="s">
        <v>144</v>
      </c>
      <c r="B78" s="250"/>
      <c r="C78" s="250"/>
      <c r="D78" s="250"/>
      <c r="E78" s="250"/>
      <c r="F78" s="250"/>
      <c r="G78" s="250"/>
      <c r="H78" s="250"/>
      <c r="I78" s="250"/>
      <c r="J78" s="250"/>
      <c r="K78" s="250"/>
      <c r="L78" s="250"/>
      <c r="M78" s="250"/>
      <c r="N78" s="250"/>
      <c r="O78" s="250"/>
    </row>
    <row r="79" spans="1:15">
      <c r="A79" s="249" t="s">
        <v>145</v>
      </c>
      <c r="B79" s="249"/>
      <c r="C79" s="249"/>
      <c r="D79" s="249"/>
      <c r="E79" s="249"/>
      <c r="F79" s="249"/>
      <c r="G79" s="249"/>
      <c r="H79" s="249"/>
      <c r="I79" s="249"/>
      <c r="J79" s="249"/>
      <c r="K79" s="249"/>
      <c r="L79" s="249"/>
      <c r="M79" s="249"/>
      <c r="N79" s="249"/>
    </row>
    <row r="80" spans="1:15" ht="38.25" customHeight="1">
      <c r="A80" s="250" t="s">
        <v>290</v>
      </c>
      <c r="B80" s="279"/>
      <c r="C80" s="279"/>
      <c r="D80" s="279"/>
      <c r="E80" s="279"/>
      <c r="F80" s="279"/>
      <c r="G80" s="279"/>
      <c r="H80" s="279"/>
      <c r="I80" s="279"/>
      <c r="J80" s="279"/>
      <c r="K80" s="279"/>
      <c r="L80" s="279"/>
      <c r="M80" s="279"/>
      <c r="N80" s="279"/>
    </row>
    <row r="81" spans="1:14">
      <c r="A81" s="153" t="s">
        <v>291</v>
      </c>
      <c r="B81" s="153"/>
      <c r="C81" s="153"/>
      <c r="D81" s="153"/>
      <c r="E81" s="153"/>
      <c r="F81" s="153"/>
      <c r="G81" s="153"/>
      <c r="H81" s="153"/>
      <c r="I81" s="153"/>
      <c r="J81" s="153"/>
      <c r="K81" s="153"/>
      <c r="L81" s="153"/>
      <c r="M81" s="153"/>
      <c r="N81" s="153"/>
    </row>
    <row r="82" spans="1:14" ht="12.75" customHeight="1">
      <c r="A82" s="253" t="s">
        <v>58</v>
      </c>
      <c r="B82" s="253"/>
      <c r="C82" s="253"/>
      <c r="D82" s="253"/>
      <c r="E82" s="253"/>
      <c r="F82" s="253"/>
      <c r="G82" s="253"/>
      <c r="H82" s="253"/>
      <c r="I82" s="253"/>
      <c r="J82" s="253"/>
      <c r="K82" s="253"/>
      <c r="L82" s="253"/>
      <c r="M82" s="253"/>
      <c r="N82" s="253"/>
    </row>
  </sheetData>
  <mergeCells count="32">
    <mergeCell ref="J1:N1"/>
    <mergeCell ref="A79:N79"/>
    <mergeCell ref="B7:N7"/>
    <mergeCell ref="A2:N2"/>
    <mergeCell ref="A3:A6"/>
    <mergeCell ref="B3:B5"/>
    <mergeCell ref="C3:H3"/>
    <mergeCell ref="N3:N5"/>
    <mergeCell ref="C4:C5"/>
    <mergeCell ref="D4:H4"/>
    <mergeCell ref="L3:M3"/>
    <mergeCell ref="L4:L5"/>
    <mergeCell ref="I3:K3"/>
    <mergeCell ref="I4:I5"/>
    <mergeCell ref="B6:N6"/>
    <mergeCell ref="A1:I1"/>
    <mergeCell ref="A80:N80"/>
    <mergeCell ref="A82:N82"/>
    <mergeCell ref="A75:N75"/>
    <mergeCell ref="B27:N27"/>
    <mergeCell ref="B47:N47"/>
    <mergeCell ref="A76:O76"/>
    <mergeCell ref="A78:O78"/>
    <mergeCell ref="A73:O73"/>
    <mergeCell ref="A72:N72"/>
    <mergeCell ref="A74:N74"/>
    <mergeCell ref="A77:N77"/>
    <mergeCell ref="A71:N71"/>
    <mergeCell ref="A69:N69"/>
    <mergeCell ref="A68:N68"/>
    <mergeCell ref="A67:N67"/>
    <mergeCell ref="A70:N70"/>
  </mergeCells>
  <hyperlinks>
    <hyperlink ref="A1" location="Inhalt!A1" display="zurück zum Inhalt" xr:uid="{00000000-0004-0000-0A00-000000000000}"/>
  </hyperlinks>
  <pageMargins left="0.78740157499999996" right="0.78740157499999996" top="0.984251969" bottom="0.984251969" header="0.4921259845" footer="0.4921259845"/>
  <pageSetup paperSize="9" scale="5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M74"/>
  <sheetViews>
    <sheetView showGridLines="0" zoomScaleNormal="100" workbookViewId="0">
      <selection sqref="A1:I1"/>
    </sheetView>
  </sheetViews>
  <sheetFormatPr baseColWidth="10" defaultRowHeight="13.2"/>
  <cols>
    <col min="1" max="1" width="25.109375" customWidth="1"/>
    <col min="2" max="10" width="10.6640625" customWidth="1"/>
    <col min="11" max="11" width="10.88671875" customWidth="1"/>
    <col min="12" max="13" width="10.6640625" customWidth="1"/>
    <col min="14" max="14" width="11.44140625"/>
  </cols>
  <sheetData>
    <row r="1" spans="1:13" ht="24" customHeight="1">
      <c r="A1" s="206" t="s">
        <v>48</v>
      </c>
      <c r="B1" s="207"/>
      <c r="C1" s="207"/>
      <c r="D1" s="207"/>
      <c r="E1" s="207"/>
      <c r="F1" s="207"/>
      <c r="G1" s="207"/>
      <c r="H1" s="207"/>
      <c r="I1" s="207"/>
      <c r="J1" s="206"/>
      <c r="K1" s="207"/>
      <c r="L1" s="207"/>
      <c r="M1" s="207"/>
    </row>
    <row r="2" spans="1:13" ht="15" customHeight="1">
      <c r="A2" s="269" t="s">
        <v>297</v>
      </c>
      <c r="B2" s="269"/>
      <c r="C2" s="269"/>
      <c r="D2" s="269"/>
      <c r="E2" s="269"/>
      <c r="F2" s="269"/>
      <c r="G2" s="269"/>
      <c r="H2" s="269"/>
      <c r="I2" s="269"/>
      <c r="J2" s="269"/>
      <c r="K2" s="269"/>
      <c r="L2" s="269"/>
      <c r="M2" s="269"/>
    </row>
    <row r="3" spans="1:13" ht="25.5" customHeight="1">
      <c r="A3" s="236" t="s">
        <v>0</v>
      </c>
      <c r="B3" s="245" t="s">
        <v>30</v>
      </c>
      <c r="C3" s="225" t="s">
        <v>279</v>
      </c>
      <c r="D3" s="225"/>
      <c r="E3" s="225"/>
      <c r="F3" s="225"/>
      <c r="G3" s="225"/>
      <c r="H3" s="225"/>
      <c r="I3" s="238" t="s">
        <v>2</v>
      </c>
      <c r="J3" s="239"/>
      <c r="K3" s="240"/>
      <c r="L3" s="225" t="s">
        <v>57</v>
      </c>
      <c r="M3" s="238"/>
    </row>
    <row r="4" spans="1:13" ht="12.75" customHeight="1">
      <c r="A4" s="221"/>
      <c r="B4" s="217"/>
      <c r="C4" s="224" t="s">
        <v>3</v>
      </c>
      <c r="D4" s="225" t="s">
        <v>4</v>
      </c>
      <c r="E4" s="225"/>
      <c r="F4" s="225"/>
      <c r="G4" s="225"/>
      <c r="H4" s="225"/>
      <c r="I4" s="224" t="s">
        <v>3</v>
      </c>
      <c r="J4" s="43" t="s">
        <v>4</v>
      </c>
      <c r="K4" s="43" t="s">
        <v>122</v>
      </c>
      <c r="L4" s="225" t="s">
        <v>3</v>
      </c>
      <c r="M4" s="44" t="s">
        <v>4</v>
      </c>
    </row>
    <row r="5" spans="1:13" ht="51" customHeight="1">
      <c r="A5" s="221"/>
      <c r="B5" s="218"/>
      <c r="C5" s="223"/>
      <c r="D5" s="43" t="s">
        <v>5</v>
      </c>
      <c r="E5" s="43" t="s">
        <v>6</v>
      </c>
      <c r="F5" s="43" t="s">
        <v>28</v>
      </c>
      <c r="G5" s="43" t="s">
        <v>8</v>
      </c>
      <c r="H5" s="43" t="s">
        <v>281</v>
      </c>
      <c r="I5" s="223"/>
      <c r="J5" s="32" t="s">
        <v>9</v>
      </c>
      <c r="K5" s="32" t="s">
        <v>123</v>
      </c>
      <c r="L5" s="225"/>
      <c r="M5" s="44" t="s">
        <v>77</v>
      </c>
    </row>
    <row r="6" spans="1:13" ht="12.75" customHeight="1">
      <c r="A6" s="222"/>
      <c r="B6" s="264" t="s">
        <v>10</v>
      </c>
      <c r="C6" s="265"/>
      <c r="D6" s="265"/>
      <c r="E6" s="265"/>
      <c r="F6" s="265"/>
      <c r="G6" s="265"/>
      <c r="H6" s="265"/>
      <c r="I6" s="265"/>
      <c r="J6" s="265"/>
      <c r="K6" s="265"/>
      <c r="L6" s="265"/>
      <c r="M6" s="265"/>
    </row>
    <row r="7" spans="1:13" ht="12.75" customHeight="1">
      <c r="A7" s="115"/>
      <c r="B7" s="281" t="s">
        <v>190</v>
      </c>
      <c r="C7" s="281"/>
      <c r="D7" s="281"/>
      <c r="E7" s="281"/>
      <c r="F7" s="281"/>
      <c r="G7" s="281"/>
      <c r="H7" s="281"/>
      <c r="I7" s="281"/>
      <c r="J7" s="281"/>
      <c r="K7" s="281"/>
      <c r="L7" s="281"/>
      <c r="M7" s="281"/>
    </row>
    <row r="8" spans="1:13" ht="12.75" customHeight="1">
      <c r="A8" s="98" t="s">
        <v>11</v>
      </c>
      <c r="B8" s="91">
        <f>IFERROR('Tab. B1-8web'!B8/'Tab. B1-6web'!B8,0)</f>
        <v>60.877980295566502</v>
      </c>
      <c r="C8" s="91">
        <f>IFERROR('Tab. B1-8web'!C8/'Tab. B1-6web'!C8,0)</f>
        <v>211.05407523510971</v>
      </c>
      <c r="D8" s="91">
        <f>IFERROR('Tab. B1-8web'!D8/'Tab. B1-6web'!D8,0)</f>
        <v>115.96673387096774</v>
      </c>
      <c r="E8" s="91">
        <f>IFERROR('Tab. B1-8web'!E8/'Tab. B1-6web'!E8,0)</f>
        <v>91.672727272727272</v>
      </c>
      <c r="F8" s="91">
        <f>IFERROR('Tab. B1-8web'!F8/'Tab. B1-6web'!F8,0)</f>
        <v>304.45512820512823</v>
      </c>
      <c r="G8" s="91">
        <f>IFERROR('Tab. B1-8web'!G8/'Tab. B1-6web'!G8,0)</f>
        <v>500.75412844036697</v>
      </c>
      <c r="H8" s="91">
        <f>IFERROR('Tab. B1-8web'!H8/'Tab. B1-6web'!H8,0)</f>
        <v>204.68202080237742</v>
      </c>
      <c r="I8" s="91">
        <f>IFERROR('Tab. B1-8web'!I8/'Tab. B1-6web'!I8,0)</f>
        <v>107.88993859234766</v>
      </c>
      <c r="J8" s="91">
        <f>IFERROR('Tab. B1-8web'!J8/'Tab. B1-6web'!J8,0)</f>
        <v>125.59189189189189</v>
      </c>
      <c r="K8" s="91">
        <f>IFERROR('Tab. B1-8web'!K8/'Tab. B1-6web'!K8,0)</f>
        <v>87.747066492829205</v>
      </c>
      <c r="L8" s="91">
        <f>IFERROR('Tab. B1-8web'!L8/'Tab. B1-6web'!L8,0)</f>
        <v>1371.9350649350649</v>
      </c>
      <c r="M8" s="97">
        <f>IFERROR('Tab. B1-8web'!M8/'Tab. B1-6web'!M8,0)</f>
        <v>1701.7747747747749</v>
      </c>
    </row>
    <row r="9" spans="1:13" ht="12.75" customHeight="1">
      <c r="A9" s="100" t="s">
        <v>80</v>
      </c>
      <c r="B9" s="33">
        <f>IFERROR('Tab. B1-8web'!B9/'Tab. B1-6web'!B9,0)</f>
        <v>57.109528322073793</v>
      </c>
      <c r="C9" s="33">
        <f>IFERROR('Tab. B1-8web'!C9/'Tab. B1-6web'!C9,0)</f>
        <v>226.78157990535129</v>
      </c>
      <c r="D9" s="33">
        <f>IFERROR('Tab. B1-8web'!D9/'Tab. B1-6web'!D9,0)</f>
        <v>113.61601307189542</v>
      </c>
      <c r="E9" s="33">
        <f>IFERROR('Tab. B1-8web'!E9/'Tab. B1-6web'!E9,0)</f>
        <v>91.672727272727272</v>
      </c>
      <c r="F9" s="33">
        <f>IFERROR('Tab. B1-8web'!F9/'Tab. B1-6web'!F9,0)</f>
        <v>304.45512820512823</v>
      </c>
      <c r="G9" s="33">
        <f>IFERROR('Tab. B1-8web'!G9/'Tab. B1-6web'!G9,0)</f>
        <v>548.1650485436893</v>
      </c>
      <c r="H9" s="33">
        <f>IFERROR('Tab. B1-8web'!H9/'Tab. B1-6web'!H9,0)</f>
        <v>203.83378746594005</v>
      </c>
      <c r="I9" s="33">
        <f>IFERROR('Tab. B1-8web'!I9/'Tab. B1-6web'!I9,0)</f>
        <v>109.18406205923836</v>
      </c>
      <c r="J9" s="33">
        <f>IFERROR('Tab. B1-8web'!J9/'Tab. B1-6web'!J9,0)</f>
        <v>135.8095238095238</v>
      </c>
      <c r="K9" s="33">
        <f>IFERROR('Tab. B1-8web'!K9/'Tab. B1-6web'!K9,0)</f>
        <v>89.655963302752298</v>
      </c>
      <c r="L9" s="33">
        <f>IFERROR('Tab. B1-8web'!L9/'Tab. B1-6web'!L9,0)</f>
        <v>1095.7407407407406</v>
      </c>
      <c r="M9" s="46">
        <f>IFERROR('Tab. B1-8web'!M9/'Tab. B1-6web'!M9,0)</f>
        <v>1330.9425287356321</v>
      </c>
    </row>
    <row r="10" spans="1:13" ht="12.75" customHeight="1">
      <c r="A10" s="101" t="s">
        <v>81</v>
      </c>
      <c r="B10" s="90">
        <f>IFERROR('Tab. B1-8web'!B10/'Tab. B1-6web'!B10,0)</f>
        <v>76.508431596297712</v>
      </c>
      <c r="C10" s="90">
        <f>IFERROR('Tab. B1-8web'!C10/'Tab. B1-6web'!C10,0)</f>
        <v>171.08788159111933</v>
      </c>
      <c r="D10" s="90">
        <f>IFERROR('Tab. B1-8web'!D10/'Tab. B1-6web'!D10,0)</f>
        <v>119.75263157894737</v>
      </c>
      <c r="E10" s="93">
        <f>IFERROR('Tab. B1-8web'!E10/'Tab. B1-6web'!E10,0)</f>
        <v>0</v>
      </c>
      <c r="F10" s="93">
        <f>IFERROR('Tab. B1-8web'!F10/'Tab. B1-6web'!F10,0)</f>
        <v>0</v>
      </c>
      <c r="G10" s="90">
        <f>IFERROR('Tab. B1-8web'!G10/'Tab. B1-6web'!G10,0)</f>
        <v>353.88721804511277</v>
      </c>
      <c r="H10" s="90">
        <f>IFERROR('Tab. B1-8web'!H10/'Tab. B1-6web'!H10,0)</f>
        <v>205.69934640522877</v>
      </c>
      <c r="I10" s="90">
        <f>IFERROR('Tab. B1-8web'!I10/'Tab. B1-6web'!I10,0)</f>
        <v>105.26466380543634</v>
      </c>
      <c r="J10" s="90">
        <f>IFERROR('Tab. B1-8web'!J10/'Tab. B1-6web'!J10,0)</f>
        <v>96.835051546391753</v>
      </c>
      <c r="K10" s="90">
        <f>IFERROR('Tab. B1-8web'!K10/'Tab. B1-6web'!K10,0)</f>
        <v>76.69911504424779</v>
      </c>
      <c r="L10" s="90">
        <f>IFERROR('Tab. B1-8web'!L10/'Tab. B1-6web'!L10,0)</f>
        <v>2404.476923076923</v>
      </c>
      <c r="M10" s="74">
        <f>IFERROR('Tab. B1-8web'!M10/'Tab. B1-6web'!M10,0)</f>
        <v>3046.0416666666665</v>
      </c>
    </row>
    <row r="11" spans="1:13" ht="12.75" customHeight="1">
      <c r="A11" s="102" t="s">
        <v>12</v>
      </c>
      <c r="B11" s="41">
        <f>IFERROR('Tab. B1-8web'!B11/'Tab. B1-6web'!B11,0)</f>
        <v>47.025229771129936</v>
      </c>
      <c r="C11" s="33">
        <f>IFERROR('Tab. B1-8web'!C11/'Tab. B1-6web'!C11,0)</f>
        <v>169.40226628895184</v>
      </c>
      <c r="D11" s="47">
        <f>IFERROR('Tab. B1-8web'!D11/'Tab. B1-6web'!D11,0)</f>
        <v>104.78899082568807</v>
      </c>
      <c r="E11" s="33">
        <f>IFERROR('Tab. B1-8web'!E11/'Tab. B1-6web'!E11,0)</f>
        <v>96.71052631578948</v>
      </c>
      <c r="F11" s="33">
        <f>IFERROR('Tab. B1-8web'!F11/'Tab. B1-6web'!F11,0)</f>
        <v>247.88</v>
      </c>
      <c r="G11" s="40">
        <f>IFERROR('Tab. B1-8web'!G11/'Tab. B1-6web'!G11,0)</f>
        <v>448.60493827160496</v>
      </c>
      <c r="H11" s="33">
        <f>IFERROR('Tab. B1-8web'!H11/'Tab. B1-6web'!H11,0)</f>
        <v>151.83783783783784</v>
      </c>
      <c r="I11" s="40">
        <f>IFERROR('Tab. B1-8web'!I11/'Tab. B1-6web'!I11,0)</f>
        <v>103.65488565488566</v>
      </c>
      <c r="J11" s="33">
        <f>IFERROR('Tab. B1-8web'!J11/'Tab. B1-6web'!J11,0)</f>
        <v>68.729508196721312</v>
      </c>
      <c r="K11" s="33">
        <f>IFERROR('Tab. B1-8web'!K11/'Tab. B1-6web'!K11,0)</f>
        <v>0</v>
      </c>
      <c r="L11" s="33">
        <f>IFERROR('Tab. B1-8web'!L11/'Tab. B1-6web'!L11,0)</f>
        <v>1060.2258064516129</v>
      </c>
      <c r="M11" s="46">
        <f>IFERROR('Tab. B1-8web'!M11/'Tab. B1-6web'!M11,0)</f>
        <v>1139.5357142857142</v>
      </c>
    </row>
    <row r="12" spans="1:13" ht="12.75" customHeight="1">
      <c r="A12" s="103" t="s">
        <v>13</v>
      </c>
      <c r="B12" s="73">
        <f>IFERROR('Tab. B1-8web'!B12/'Tab. B1-6web'!B12,0)</f>
        <v>58.831047796565038</v>
      </c>
      <c r="C12" s="90">
        <f>IFERROR('Tab. B1-8web'!C12/'Tab. B1-6web'!C12,0)</f>
        <v>211.02745664739885</v>
      </c>
      <c r="D12" s="106">
        <f>IFERROR('Tab. B1-8web'!D12/'Tab. B1-6web'!D12,0)</f>
        <v>115.41935483870968</v>
      </c>
      <c r="E12" s="93">
        <f>IFERROR('Tab. B1-8web'!E12/'Tab. B1-6web'!E12,0)</f>
        <v>0</v>
      </c>
      <c r="F12" s="90">
        <f>IFERROR('Tab. B1-8web'!F12/'Tab. B1-6web'!F12,0)</f>
        <v>347.703125</v>
      </c>
      <c r="G12" s="114">
        <f>IFERROR('Tab. B1-8web'!G12/'Tab. B1-6web'!G12,0)</f>
        <v>403.31578947368422</v>
      </c>
      <c r="H12" s="93">
        <f>IFERROR('Tab. B1-8web'!H12/'Tab. B1-6web'!H12,0)</f>
        <v>139.38532110091742</v>
      </c>
      <c r="I12" s="73">
        <f>IFERROR('Tab. B1-8web'!I12/'Tab. B1-6web'!I12,0)</f>
        <v>97.465116279069761</v>
      </c>
      <c r="J12" s="90">
        <f>IFERROR('Tab. B1-8web'!J12/'Tab. B1-6web'!J12,0)</f>
        <v>247.14634146341464</v>
      </c>
      <c r="K12" s="90">
        <f>IFERROR('Tab. B1-8web'!K12/'Tab. B1-6web'!K12,0)</f>
        <v>69.19899244332494</v>
      </c>
      <c r="L12" s="90">
        <f>IFERROR('Tab. B1-8web'!L12/'Tab. B1-6web'!L12,0)</f>
        <v>992.10344827586209</v>
      </c>
      <c r="M12" s="74">
        <f>IFERROR('Tab. B1-8web'!M12/'Tab. B1-6web'!M12,0)</f>
        <v>1040.090909090909</v>
      </c>
    </row>
    <row r="13" spans="1:13" ht="12.75" customHeight="1">
      <c r="A13" s="102" t="s">
        <v>14</v>
      </c>
      <c r="B13" s="41">
        <f>IFERROR('Tab. B1-8web'!B13/'Tab. B1-6web'!B13,0)</f>
        <v>51.795886689949555</v>
      </c>
      <c r="C13" s="33">
        <f>IFERROR('Tab. B1-8web'!C13/'Tab. B1-6web'!C13,0)</f>
        <v>196.99532710280374</v>
      </c>
      <c r="D13" s="47">
        <f>IFERROR('Tab. B1-8web'!D13/'Tab. B1-6web'!D13,0)</f>
        <v>147.25</v>
      </c>
      <c r="E13" s="80">
        <f>IFERROR('Tab. B1-8web'!E13/'Tab. B1-6web'!E13,0)</f>
        <v>0</v>
      </c>
      <c r="F13" s="80">
        <f>IFERROR('Tab. B1-8web'!F13/'Tab. B1-6web'!F13,0)</f>
        <v>0</v>
      </c>
      <c r="G13" s="40">
        <f>IFERROR('Tab. B1-8web'!G13/'Tab. B1-6web'!G13,0)</f>
        <v>390.33333333333331</v>
      </c>
      <c r="H13" s="33">
        <f>IFERROR('Tab. B1-8web'!H13/'Tab. B1-6web'!H13,0)</f>
        <v>311.51063829787233</v>
      </c>
      <c r="I13" s="40">
        <f>IFERROR('Tab. B1-8web'!I13/'Tab. B1-6web'!I13,0)</f>
        <v>109.01574803149606</v>
      </c>
      <c r="J13" s="33">
        <f>IFERROR('Tab. B1-8web'!J13/'Tab. B1-6web'!J13,0)</f>
        <v>109.66666666666667</v>
      </c>
      <c r="K13" s="33">
        <f>IFERROR('Tab. B1-8web'!K13/'Tab. B1-6web'!K13,0)</f>
        <v>93.252747252747255</v>
      </c>
      <c r="L13" s="33">
        <f>IFERROR('Tab. B1-8web'!L13/'Tab. B1-6web'!L13,0)</f>
        <v>856.58333333333337</v>
      </c>
      <c r="M13" s="46">
        <f>IFERROR('Tab. B1-8web'!M13/'Tab. B1-6web'!M13,0)</f>
        <v>942.55555555555554</v>
      </c>
    </row>
    <row r="14" spans="1:13" ht="12.75" customHeight="1">
      <c r="A14" s="103" t="s">
        <v>15</v>
      </c>
      <c r="B14" s="73">
        <f>IFERROR('Tab. B1-8web'!B14/'Tab. B1-6web'!B14,0)</f>
        <v>85.709219858156033</v>
      </c>
      <c r="C14" s="90">
        <f>IFERROR('Tab. B1-8web'!C14/'Tab. B1-6web'!C14,0)</f>
        <v>119.28400000000001</v>
      </c>
      <c r="D14" s="106">
        <f>IFERROR('Tab. B1-8web'!D14/'Tab. B1-6web'!D14,0)</f>
        <v>95.696202531645568</v>
      </c>
      <c r="E14" s="93">
        <f>IFERROR('Tab. B1-8web'!E14/'Tab. B1-6web'!E14,0)</f>
        <v>0</v>
      </c>
      <c r="F14" s="93">
        <f>IFERROR('Tab. B1-8web'!F14/'Tab. B1-6web'!F14,0)</f>
        <v>0</v>
      </c>
      <c r="G14" s="114">
        <f>IFERROR('Tab. B1-8web'!G14/'Tab. B1-6web'!G14,0)</f>
        <v>304.51851851851853</v>
      </c>
      <c r="H14" s="90">
        <f>IFERROR('Tab. B1-8web'!H14/'Tab. B1-6web'!H14,0)</f>
        <v>149.47058823529412</v>
      </c>
      <c r="I14" s="73">
        <f>IFERROR('Tab. B1-8web'!I14/'Tab. B1-6web'!I14,0)</f>
        <v>104.25</v>
      </c>
      <c r="J14" s="90">
        <f>IFERROR('Tab. B1-8web'!J14/'Tab. B1-6web'!J14,0)</f>
        <v>116.66666666666667</v>
      </c>
      <c r="K14" s="90">
        <f>IFERROR('Tab. B1-8web'!K14/'Tab. B1-6web'!K14,0)</f>
        <v>62.412500000000001</v>
      </c>
      <c r="L14" s="90">
        <f>IFERROR('Tab. B1-8web'!L14/'Tab. B1-6web'!L14,0)</f>
        <v>711.4</v>
      </c>
      <c r="M14" s="74">
        <f>IFERROR('Tab. B1-8web'!M14/'Tab. B1-6web'!M14,0)</f>
        <v>609.625</v>
      </c>
    </row>
    <row r="15" spans="1:13" ht="12.75" customHeight="1">
      <c r="A15" s="102" t="s">
        <v>16</v>
      </c>
      <c r="B15" s="41">
        <f>IFERROR('Tab. B1-8web'!B15/'Tab. B1-6web'!B15,0)</f>
        <v>50.472584856396864</v>
      </c>
      <c r="C15" s="33">
        <f>IFERROR('Tab. B1-8web'!C15/'Tab. B1-6web'!C15,0)</f>
        <v>277.04545454545456</v>
      </c>
      <c r="D15" s="47">
        <f>IFERROR('Tab. B1-8web'!D15/'Tab. B1-6web'!D15,0)</f>
        <v>173.5</v>
      </c>
      <c r="E15" s="80">
        <f>IFERROR('Tab. B1-8web'!E15/'Tab. B1-6web'!E15,0)</f>
        <v>0</v>
      </c>
      <c r="F15" s="80">
        <f>IFERROR('Tab. B1-8web'!F15/'Tab. B1-6web'!F15,0)</f>
        <v>0</v>
      </c>
      <c r="G15" s="40">
        <f>IFERROR('Tab. B1-8web'!G15/'Tab. B1-6web'!G15,0)</f>
        <v>493.75</v>
      </c>
      <c r="H15" s="33">
        <f>IFERROR('Tab. B1-8web'!H15/'Tab. B1-6web'!H15,0)</f>
        <v>265.5</v>
      </c>
      <c r="I15" s="40">
        <f>IFERROR('Tab. B1-8web'!I15/'Tab. B1-6web'!I15,0)</f>
        <v>145.5</v>
      </c>
      <c r="J15" s="33">
        <f>IFERROR('Tab. B1-8web'!J15/'Tab. B1-6web'!J15,0)</f>
        <v>183.66666666666666</v>
      </c>
      <c r="K15" s="33">
        <f>IFERROR('Tab. B1-8web'!K15/'Tab. B1-6web'!K15,0)</f>
        <v>71.90625</v>
      </c>
      <c r="L15" s="33">
        <f>IFERROR('Tab. B1-8web'!L15/'Tab. B1-6web'!L15,0)</f>
        <v>1833.75</v>
      </c>
      <c r="M15" s="46">
        <f>IFERROR('Tab. B1-8web'!M15/'Tab. B1-6web'!M15,0)</f>
        <v>1880.6666666666667</v>
      </c>
    </row>
    <row r="16" spans="1:13" ht="12.75" customHeight="1">
      <c r="A16" s="103" t="s">
        <v>17</v>
      </c>
      <c r="B16" s="73">
        <f>IFERROR('Tab. B1-8web'!B16/'Tab. B1-6web'!B16,0)</f>
        <v>71.414930555555557</v>
      </c>
      <c r="C16" s="90">
        <f>IFERROR('Tab. B1-8web'!C16/'Tab. B1-6web'!C16,0)</f>
        <v>204.34831460674158</v>
      </c>
      <c r="D16" s="106">
        <f>IFERROR('Tab. B1-8web'!D16/'Tab. B1-6web'!D16,0)</f>
        <v>185.89285714285714</v>
      </c>
      <c r="E16" s="93">
        <f>IFERROR('Tab. B1-8web'!E16/'Tab. B1-6web'!E16,0)</f>
        <v>0</v>
      </c>
      <c r="F16" s="93">
        <f>IFERROR('Tab. B1-8web'!F16/'Tab. B1-6web'!F16,0)</f>
        <v>0</v>
      </c>
      <c r="G16" s="114">
        <f>IFERROR('Tab. B1-8web'!G16/'Tab. B1-6web'!G16,0)</f>
        <v>349.27272727272725</v>
      </c>
      <c r="H16" s="90">
        <f>IFERROR('Tab. B1-8web'!H16/'Tab. B1-6web'!H16,0)</f>
        <v>259.47058823529414</v>
      </c>
      <c r="I16" s="73">
        <f>IFERROR('Tab. B1-8web'!I16/'Tab. B1-6web'!I16,0)</f>
        <v>78.227272727272734</v>
      </c>
      <c r="J16" s="90">
        <f>IFERROR('Tab. B1-8web'!J16/'Tab. B1-6web'!J16,0)</f>
        <v>87.5</v>
      </c>
      <c r="K16" s="90">
        <f>IFERROR('Tab. B1-8web'!K16/'Tab. B1-6web'!K16,0)</f>
        <v>183.04347826086956</v>
      </c>
      <c r="L16" s="90">
        <f>IFERROR('Tab. B1-8web'!L16/'Tab. B1-6web'!L16,0)</f>
        <v>2152.8571428571427</v>
      </c>
      <c r="M16" s="74">
        <f>IFERROR('Tab. B1-8web'!M16/'Tab. B1-6web'!M16,0)</f>
        <v>2748.8125</v>
      </c>
    </row>
    <row r="17" spans="1:13" ht="12.75" customHeight="1">
      <c r="A17" s="102" t="s">
        <v>18</v>
      </c>
      <c r="B17" s="41">
        <f>IFERROR('Tab. B1-8web'!B17/'Tab. B1-6web'!B17,0)</f>
        <v>53.873760488176963</v>
      </c>
      <c r="C17" s="33">
        <f>IFERROR('Tab. B1-8web'!C17/'Tab. B1-6web'!C17,0)</f>
        <v>197.95785440613028</v>
      </c>
      <c r="D17" s="47">
        <f>IFERROR('Tab. B1-8web'!D17/'Tab. B1-6web'!D17,0)</f>
        <v>124.01265822784811</v>
      </c>
      <c r="E17" s="33">
        <f>IFERROR('Tab. B1-8web'!E17/'Tab. B1-6web'!E17,0)</f>
        <v>7.333333333333333</v>
      </c>
      <c r="F17" s="33">
        <f>IFERROR('Tab. B1-8web'!F17/'Tab. B1-6web'!F17,0)</f>
        <v>173.8</v>
      </c>
      <c r="G17" s="40">
        <f>IFERROR('Tab. B1-8web'!G17/'Tab. B1-6web'!G17,0)</f>
        <v>440.5272727272727</v>
      </c>
      <c r="H17" s="33">
        <f>IFERROR('Tab. B1-8web'!H17/'Tab. B1-6web'!H17,0)</f>
        <v>93.57692307692308</v>
      </c>
      <c r="I17" s="40">
        <f>IFERROR('Tab. B1-8web'!I17/'Tab. B1-6web'!I17,0)</f>
        <v>101.98550724637681</v>
      </c>
      <c r="J17" s="33">
        <f>IFERROR('Tab. B1-8web'!J17/'Tab. B1-6web'!J17,0)</f>
        <v>126.33333333333333</v>
      </c>
      <c r="K17" s="33">
        <f>IFERROR('Tab. B1-8web'!K17/'Tab. B1-6web'!K17,0)</f>
        <v>104.69318181818181</v>
      </c>
      <c r="L17" s="33">
        <f>IFERROR('Tab. B1-8web'!L17/'Tab. B1-6web'!L17,0)</f>
        <v>839.35416666666663</v>
      </c>
      <c r="M17" s="46">
        <f>IFERROR('Tab. B1-8web'!M17/'Tab. B1-6web'!M17,0)</f>
        <v>1389.4</v>
      </c>
    </row>
    <row r="18" spans="1:13" ht="12.75" customHeight="1">
      <c r="A18" s="103" t="s">
        <v>19</v>
      </c>
      <c r="B18" s="73">
        <f>IFERROR('Tab. B1-8web'!B18/'Tab. B1-6web'!B18,0)</f>
        <v>96.526694045174537</v>
      </c>
      <c r="C18" s="90">
        <f>IFERROR('Tab. B1-8web'!C18/'Tab. B1-6web'!C18,0)</f>
        <v>144.92361111111111</v>
      </c>
      <c r="D18" s="106">
        <f>IFERROR('Tab. B1-8web'!D18/'Tab. B1-6web'!D18,0)</f>
        <v>113.10169491525424</v>
      </c>
      <c r="E18" s="93">
        <f>IFERROR('Tab. B1-8web'!E18/'Tab. B1-6web'!E18,0)</f>
        <v>0</v>
      </c>
      <c r="F18" s="93">
        <f>IFERROR('Tab. B1-8web'!F18/'Tab. B1-6web'!F18,0)</f>
        <v>0</v>
      </c>
      <c r="G18" s="114">
        <f>IFERROR('Tab. B1-8web'!G18/'Tab. B1-6web'!G18,0)</f>
        <v>323.28571428571428</v>
      </c>
      <c r="H18" s="90">
        <f>IFERROR('Tab. B1-8web'!H18/'Tab. B1-6web'!H18,0)</f>
        <v>134.25925925925927</v>
      </c>
      <c r="I18" s="73">
        <f>IFERROR('Tab. B1-8web'!I18/'Tab. B1-6web'!I18,0)</f>
        <v>103.875</v>
      </c>
      <c r="J18" s="93">
        <f>IFERROR('Tab. B1-8web'!J18/'Tab. B1-6web'!J18,0)</f>
        <v>0</v>
      </c>
      <c r="K18" s="93">
        <f>IFERROR('Tab. B1-8web'!K18/'Tab. B1-6web'!K18,0)</f>
        <v>0</v>
      </c>
      <c r="L18" s="90">
        <f>IFERROR('Tab. B1-8web'!L18/'Tab. B1-6web'!L18,0)</f>
        <v>369</v>
      </c>
      <c r="M18" s="74">
        <f>IFERROR('Tab. B1-8web'!M18/'Tab. B1-6web'!M18,0)</f>
        <v>369</v>
      </c>
    </row>
    <row r="19" spans="1:13" ht="12.75" customHeight="1">
      <c r="A19" s="102" t="s">
        <v>20</v>
      </c>
      <c r="B19" s="41">
        <f>IFERROR('Tab. B1-8web'!B19/'Tab. B1-6web'!B19,0)</f>
        <v>58.469291728578504</v>
      </c>
      <c r="C19" s="33">
        <f>IFERROR('Tab. B1-8web'!C19/'Tab. B1-6web'!C19,0)</f>
        <v>240.80434782608697</v>
      </c>
      <c r="D19" s="47">
        <f>IFERROR('Tab. B1-8web'!D19/'Tab. B1-6web'!D19,0)</f>
        <v>69.627450980392155</v>
      </c>
      <c r="E19" s="33">
        <f>IFERROR('Tab. B1-8web'!E19/'Tab. B1-6web'!E19,0)</f>
        <v>62.2</v>
      </c>
      <c r="F19" s="33">
        <f>IFERROR('Tab. B1-8web'!F19/'Tab. B1-6web'!F19,0)</f>
        <v>158.66666666666666</v>
      </c>
      <c r="G19" s="40">
        <f>IFERROR('Tab. B1-8web'!G19/'Tab. B1-6web'!G19,0)</f>
        <v>630.67567567567562</v>
      </c>
      <c r="H19" s="33">
        <f>IFERROR('Tab. B1-8web'!H19/'Tab. B1-6web'!H19,0)</f>
        <v>332.125</v>
      </c>
      <c r="I19" s="40">
        <f>IFERROR('Tab. B1-8web'!I19/'Tab. B1-6web'!I19,0)</f>
        <v>102.92307692307692</v>
      </c>
      <c r="J19" s="33">
        <f>IFERROR('Tab. B1-8web'!J19/'Tab. B1-6web'!J19,0)</f>
        <v>30.416666666666668</v>
      </c>
      <c r="K19" s="33">
        <f>IFERROR('Tab. B1-8web'!K19/'Tab. B1-6web'!K19,0)</f>
        <v>81.464285714285708</v>
      </c>
      <c r="L19" s="33">
        <f>IFERROR('Tab. B1-8web'!L19/'Tab. B1-6web'!L19,0)</f>
        <v>627.85714285714289</v>
      </c>
      <c r="M19" s="46">
        <f>IFERROR('Tab. B1-8web'!M19/'Tab. B1-6web'!M19,0)</f>
        <v>838.33333333333337</v>
      </c>
    </row>
    <row r="20" spans="1:13" ht="12.75" customHeight="1">
      <c r="A20" s="103" t="s">
        <v>21</v>
      </c>
      <c r="B20" s="73">
        <f>IFERROR('Tab. B1-8web'!B20/'Tab. B1-6web'!B20,0)</f>
        <v>58.860204695966289</v>
      </c>
      <c r="C20" s="90">
        <f>IFERROR('Tab. B1-8web'!C20/'Tab. B1-6web'!C20,0)</f>
        <v>374.09192825112109</v>
      </c>
      <c r="D20" s="106">
        <f>IFERROR('Tab. B1-8web'!D20/'Tab. B1-6web'!D20,0)</f>
        <v>140.0632911392405</v>
      </c>
      <c r="E20" s="90">
        <f>IFERROR('Tab. B1-8web'!E20/'Tab. B1-6web'!E20,0)</f>
        <v>152.5</v>
      </c>
      <c r="F20" s="90">
        <f>IFERROR('Tab. B1-8web'!F20/'Tab. B1-6web'!F20,0)</f>
        <v>378.7037037037037</v>
      </c>
      <c r="G20" s="114">
        <f>IFERROR('Tab. B1-8web'!G20/'Tab. B1-6web'!G20,0)</f>
        <v>735.30973451327429</v>
      </c>
      <c r="H20" s="90">
        <f>IFERROR('Tab. B1-8web'!H20/'Tab. B1-6web'!H20,0)</f>
        <v>411.1764705882353</v>
      </c>
      <c r="I20" s="73">
        <f>IFERROR('Tab. B1-8web'!I20/'Tab. B1-6web'!I20,0)</f>
        <v>140.5090909090909</v>
      </c>
      <c r="J20" s="90">
        <f>IFERROR('Tab. B1-8web'!J20/'Tab. B1-6web'!J20,0)</f>
        <v>210.88235294117646</v>
      </c>
      <c r="K20" s="90">
        <f>IFERROR('Tab. B1-8web'!K20/'Tab. B1-6web'!K20,0)</f>
        <v>107.0559610705596</v>
      </c>
      <c r="L20" s="90">
        <f>IFERROR('Tab. B1-8web'!L20/'Tab. B1-6web'!L20,0)</f>
        <v>1138.1944444444443</v>
      </c>
      <c r="M20" s="74">
        <f>IFERROR('Tab. B1-8web'!M20/'Tab. B1-6web'!M20,0)</f>
        <v>1211.3492063492063</v>
      </c>
    </row>
    <row r="21" spans="1:13" ht="12.75" customHeight="1">
      <c r="A21" s="102" t="s">
        <v>22</v>
      </c>
      <c r="B21" s="41">
        <f>IFERROR('Tab. B1-8web'!B21/'Tab. B1-6web'!B21,0)</f>
        <v>61.003756574004505</v>
      </c>
      <c r="C21" s="33">
        <f>IFERROR('Tab. B1-8web'!C21/'Tab. B1-6web'!C21,0)</f>
        <v>304.56637168141594</v>
      </c>
      <c r="D21" s="47">
        <f>IFERROR('Tab. B1-8web'!D21/'Tab. B1-6web'!D21,0)</f>
        <v>127.06896551724138</v>
      </c>
      <c r="E21" s="33">
        <f>IFERROR('Tab. B1-8web'!E21/'Tab. B1-6web'!E21,0)</f>
        <v>39.666666666666664</v>
      </c>
      <c r="F21" s="33">
        <f>IFERROR('Tab. B1-8web'!F21/'Tab. B1-6web'!F21,0)</f>
        <v>353.875</v>
      </c>
      <c r="G21" s="40">
        <f>IFERROR('Tab. B1-8web'!G21/'Tab. B1-6web'!G21,0)</f>
        <v>664.18518518518522</v>
      </c>
      <c r="H21" s="33">
        <f>IFERROR('Tab. B1-8web'!H21/'Tab. B1-6web'!H21,0)</f>
        <v>333.38461538461536</v>
      </c>
      <c r="I21" s="40">
        <f>IFERROR('Tab. B1-8web'!I21/'Tab. B1-6web'!I21,0)</f>
        <v>112.39285714285714</v>
      </c>
      <c r="J21" s="33">
        <f>IFERROR('Tab. B1-8web'!J21/'Tab. B1-6web'!J21,0)</f>
        <v>139.9</v>
      </c>
      <c r="K21" s="33">
        <f>IFERROR('Tab. B1-8web'!K21/'Tab. B1-6web'!K21,0)</f>
        <v>73.657534246575338</v>
      </c>
      <c r="L21" s="33">
        <f>IFERROR('Tab. B1-8web'!L21/'Tab. B1-6web'!L21,0)</f>
        <v>700.71428571428567</v>
      </c>
      <c r="M21" s="46">
        <f>IFERROR('Tab. B1-8web'!M21/'Tab. B1-6web'!M21,0)</f>
        <v>578</v>
      </c>
    </row>
    <row r="22" spans="1:13" ht="12.75" customHeight="1">
      <c r="A22" s="103" t="s">
        <v>23</v>
      </c>
      <c r="B22" s="73">
        <f>IFERROR('Tab. B1-8web'!B22/'Tab. B1-6web'!B22,0)</f>
        <v>71.533527696793001</v>
      </c>
      <c r="C22" s="90">
        <f>IFERROR('Tab. B1-8web'!C22/'Tab. B1-6web'!C22,0)</f>
        <v>274.17857142857144</v>
      </c>
      <c r="D22" s="106">
        <f>IFERROR('Tab. B1-8web'!D22/'Tab. B1-6web'!D22,0)</f>
        <v>115.66666666666667</v>
      </c>
      <c r="E22" s="93">
        <f>IFERROR('Tab. B1-8web'!E22/'Tab. B1-6web'!E22,0)</f>
        <v>0</v>
      </c>
      <c r="F22" s="106">
        <f>IFERROR('Tab. B1-8web'!F22/'Tab. B1-6web'!F22,0)</f>
        <v>509</v>
      </c>
      <c r="G22" s="106">
        <f>IFERROR('Tab. B1-8web'!G22/'Tab. B1-6web'!G22,0)</f>
        <v>764.25</v>
      </c>
      <c r="H22" s="106">
        <f>IFERROR('Tab. B1-8web'!H22/'Tab. B1-6web'!H22,0)</f>
        <v>253.2</v>
      </c>
      <c r="I22" s="73">
        <f>IFERROR('Tab. B1-8web'!I22/'Tab. B1-6web'!I22,0)</f>
        <v>132.76923076923077</v>
      </c>
      <c r="J22" s="90">
        <f>IFERROR('Tab. B1-8web'!J22/'Tab. B1-6web'!J22,0)</f>
        <v>104</v>
      </c>
      <c r="K22" s="90">
        <f>IFERROR('Tab. B1-8web'!K22/'Tab. B1-6web'!K22,0)</f>
        <v>94.941176470588232</v>
      </c>
      <c r="L22" s="90">
        <f>IFERROR('Tab. B1-8web'!L22/'Tab. B1-6web'!L22,0)</f>
        <v>1225.3333333333333</v>
      </c>
      <c r="M22" s="74">
        <f>IFERROR('Tab. B1-8web'!M22/'Tab. B1-6web'!M22,0)</f>
        <v>3148</v>
      </c>
    </row>
    <row r="23" spans="1:13" ht="12.75" customHeight="1">
      <c r="A23" s="102" t="s">
        <v>24</v>
      </c>
      <c r="B23" s="41">
        <f>IFERROR('Tab. B1-8web'!B23/'Tab. B1-6web'!B23,0)</f>
        <v>95.43760782058655</v>
      </c>
      <c r="C23" s="33">
        <f>IFERROR('Tab. B1-8web'!C23/'Tab. B1-6web'!C23,0)</f>
        <v>193.08108108108109</v>
      </c>
      <c r="D23" s="47">
        <f>IFERROR('Tab. B1-8web'!D23/'Tab. B1-6web'!D23,0)</f>
        <v>128.91397849462365</v>
      </c>
      <c r="E23" s="80">
        <f>IFERROR('Tab. B1-8web'!E23/'Tab. B1-6web'!E23,0)</f>
        <v>0</v>
      </c>
      <c r="F23" s="80">
        <f>IFERROR('Tab. B1-8web'!F23/'Tab. B1-6web'!F23,0)</f>
        <v>0</v>
      </c>
      <c r="G23" s="40">
        <f>IFERROR('Tab. B1-8web'!G23/'Tab. B1-6web'!G23,0)</f>
        <v>343.75555555555553</v>
      </c>
      <c r="H23" s="33">
        <f>IFERROR('Tab. B1-8web'!H23/'Tab. B1-6web'!H23,0)</f>
        <v>195.41573033707866</v>
      </c>
      <c r="I23" s="40">
        <f>IFERROR('Tab. B1-8web'!I23/'Tab. B1-6web'!I23,0)</f>
        <v>119.8339222614841</v>
      </c>
      <c r="J23" s="33">
        <f>IFERROR('Tab. B1-8web'!J23/'Tab. B1-6web'!J23,0)</f>
        <v>90.379310344827587</v>
      </c>
      <c r="K23" s="80">
        <f>IFERROR('Tab. B1-8web'!K23/'Tab. B1-6web'!K23,0)</f>
        <v>0</v>
      </c>
      <c r="L23" s="33">
        <f>IFERROR('Tab. B1-8web'!L23/'Tab. B1-6web'!L23,0)</f>
        <v>492.54545454545456</v>
      </c>
      <c r="M23" s="46">
        <f>IFERROR('Tab. B1-8web'!M23/'Tab. B1-6web'!M23,0)</f>
        <v>473.375</v>
      </c>
    </row>
    <row r="24" spans="1:13" ht="12.75" customHeight="1">
      <c r="A24" s="103" t="s">
        <v>25</v>
      </c>
      <c r="B24" s="73">
        <f>IFERROR('Tab. B1-8web'!B24/'Tab. B1-6web'!B24,0)</f>
        <v>90.253450439146803</v>
      </c>
      <c r="C24" s="90">
        <f>IFERROR('Tab. B1-8web'!C24/'Tab. B1-6web'!C24,0)</f>
        <v>194.65486725663717</v>
      </c>
      <c r="D24" s="90">
        <f>IFERROR('Tab. B1-8web'!D24/'Tab. B1-6web'!D24,0)</f>
        <v>112.875</v>
      </c>
      <c r="E24" s="93">
        <f>IFERROR('Tab. B1-8web'!E24/'Tab. B1-6web'!E24,0)</f>
        <v>0</v>
      </c>
      <c r="F24" s="93">
        <f>IFERROR('Tab. B1-8web'!F24/'Tab. B1-6web'!F24,0)</f>
        <v>0</v>
      </c>
      <c r="G24" s="114">
        <f>IFERROR('Tab. B1-8web'!G24/'Tab. B1-6web'!G24,0)</f>
        <v>439.6</v>
      </c>
      <c r="H24" s="90">
        <f>IFERROR('Tab. B1-8web'!H24/'Tab. B1-6web'!H24,0)</f>
        <v>230.61290322580646</v>
      </c>
      <c r="I24" s="73">
        <f>IFERROR('Tab. B1-8web'!I24/'Tab. B1-6web'!I24,0)</f>
        <v>56.393939393939391</v>
      </c>
      <c r="J24" s="90">
        <f>IFERROR('Tab. B1-8web'!J24/'Tab. B1-6web'!J24,0)</f>
        <v>10.5</v>
      </c>
      <c r="K24" s="90">
        <f>IFERROR('Tab. B1-8web'!K24/'Tab. B1-6web'!K24,0)</f>
        <v>70.090909090909093</v>
      </c>
      <c r="L24" s="90">
        <f>IFERROR('Tab. B1-8web'!L24/'Tab. B1-6web'!L24,0)</f>
        <v>1433</v>
      </c>
      <c r="M24" s="74">
        <f>IFERROR('Tab. B1-8web'!M24/'Tab. B1-6web'!M24,0)</f>
        <v>4053</v>
      </c>
    </row>
    <row r="25" spans="1:13" ht="12.75" customHeight="1">
      <c r="A25" s="102" t="s">
        <v>26</v>
      </c>
      <c r="B25" s="41">
        <f>IFERROR('Tab. B1-8web'!B25/'Tab. B1-6web'!B25,0)</f>
        <v>62.121703853955374</v>
      </c>
      <c r="C25" s="33">
        <f>IFERROR('Tab. B1-8web'!C25/'Tab. B1-6web'!C25,0)</f>
        <v>106.675</v>
      </c>
      <c r="D25" s="47">
        <f>IFERROR('Tab. B1-8web'!D25/'Tab. B1-6web'!D25,0)</f>
        <v>71.117647058823536</v>
      </c>
      <c r="E25" s="80">
        <f>IFERROR('Tab. B1-8web'!E25/'Tab. B1-6web'!E25,0)</f>
        <v>0</v>
      </c>
      <c r="F25" s="80">
        <f>IFERROR('Tab. B1-8web'!F25/'Tab. B1-6web'!F25,0)</f>
        <v>0</v>
      </c>
      <c r="G25" s="40">
        <f>IFERROR('Tab. B1-8web'!G25/'Tab. B1-6web'!G25,0)</f>
        <v>348.5</v>
      </c>
      <c r="H25" s="33">
        <f>IFERROR('Tab. B1-8web'!H25/'Tab. B1-6web'!H25,0)</f>
        <v>90.539682539682545</v>
      </c>
      <c r="I25" s="40">
        <f>IFERROR('Tab. B1-8web'!I25/'Tab. B1-6web'!I25,0)</f>
        <v>55.8125</v>
      </c>
      <c r="J25" s="33">
        <f>IFERROR('Tab. B1-8web'!J25/'Tab. B1-6web'!J25,0)</f>
        <v>0</v>
      </c>
      <c r="K25" s="33">
        <f>IFERROR('Tab. B1-8web'!K25/'Tab. B1-6web'!K25,0)</f>
        <v>101.88888888888889</v>
      </c>
      <c r="L25" s="33">
        <f>IFERROR('Tab. B1-8web'!L25/'Tab. B1-6web'!L25,0)</f>
        <v>1100.25</v>
      </c>
      <c r="M25" s="46">
        <f>IFERROR('Tab. B1-8web'!M25/'Tab. B1-6web'!M25,0)</f>
        <v>1100.25</v>
      </c>
    </row>
    <row r="26" spans="1:13" ht="12.75" customHeight="1">
      <c r="A26" s="103" t="s">
        <v>27</v>
      </c>
      <c r="B26" s="69">
        <f>IFERROR('Tab. B1-8web'!B26/'Tab. B1-6web'!B26,0)</f>
        <v>65.724477244772444</v>
      </c>
      <c r="C26" s="70">
        <f>IFERROR('Tab. B1-8web'!C26/'Tab. B1-6web'!C26,0)</f>
        <v>198.96039603960395</v>
      </c>
      <c r="D26" s="109">
        <f>IFERROR('Tab. B1-8web'!D26/'Tab. B1-6web'!D26,0)</f>
        <v>122.03448275862068</v>
      </c>
      <c r="E26" s="71">
        <f>IFERROR('Tab. B1-8web'!E26/'Tab. B1-6web'!E26,0)</f>
        <v>0</v>
      </c>
      <c r="F26" s="71">
        <f>IFERROR('Tab. B1-8web'!F26/'Tab. B1-6web'!F26,0)</f>
        <v>0</v>
      </c>
      <c r="G26" s="105">
        <f>IFERROR('Tab. B1-8web'!G26/'Tab. B1-6web'!G26,0)</f>
        <v>369</v>
      </c>
      <c r="H26" s="70">
        <f>IFERROR('Tab. B1-8web'!H26/'Tab. B1-6web'!H26,0)</f>
        <v>261.44117647058823</v>
      </c>
      <c r="I26" s="69">
        <f>IFERROR('Tab. B1-8web'!I26/'Tab. B1-6web'!I26,0)</f>
        <v>109.51162790697674</v>
      </c>
      <c r="J26" s="70">
        <f>IFERROR('Tab. B1-8web'!J26/'Tab. B1-6web'!J26,0)</f>
        <v>110.6</v>
      </c>
      <c r="K26" s="71">
        <f>IFERROR('Tab. B1-8web'!K26/'Tab. B1-6web'!K26,0)</f>
        <v>0</v>
      </c>
      <c r="L26" s="70">
        <f>IFERROR('Tab. B1-8web'!L26/'Tab. B1-6web'!L26,0)</f>
        <v>35961.666666666664</v>
      </c>
      <c r="M26" s="95">
        <f>IFERROR('Tab. B1-8web'!M26/'Tab. B1-6web'!M26,0)</f>
        <v>53653</v>
      </c>
    </row>
    <row r="27" spans="1:13" ht="12.75" customHeight="1">
      <c r="A27" s="131"/>
      <c r="B27" s="281" t="s">
        <v>191</v>
      </c>
      <c r="C27" s="281"/>
      <c r="D27" s="281"/>
      <c r="E27" s="281"/>
      <c r="F27" s="281"/>
      <c r="G27" s="281"/>
      <c r="H27" s="281"/>
      <c r="I27" s="281"/>
      <c r="J27" s="281"/>
      <c r="K27" s="281"/>
      <c r="L27" s="281"/>
      <c r="M27" s="281"/>
    </row>
    <row r="28" spans="1:13" ht="12.75" customHeight="1">
      <c r="A28" s="98" t="s">
        <v>11</v>
      </c>
      <c r="B28" s="91">
        <f>IFERROR('Tab. B1-8web'!B28/'Tab. B1-6web'!B28,0)</f>
        <v>58.384773437071942</v>
      </c>
      <c r="C28" s="91">
        <f>IFERROR('Tab. B1-8web'!C28/'Tab. B1-6web'!C28,0)</f>
        <v>206.11300699300699</v>
      </c>
      <c r="D28" s="91">
        <f>IFERROR('Tab. B1-8web'!D28/'Tab. B1-6web'!D28,0)</f>
        <v>107.50117096018735</v>
      </c>
      <c r="E28" s="91">
        <f>IFERROR('Tab. B1-8web'!E28/'Tab. B1-6web'!E28,0)</f>
        <v>115.74866310160428</v>
      </c>
      <c r="F28" s="91">
        <f>IFERROR('Tab. B1-8web'!F28/'Tab. B1-6web'!F28,0)</f>
        <v>301.31286549707602</v>
      </c>
      <c r="G28" s="91">
        <f>IFERROR('Tab. B1-8web'!G28/'Tab. B1-6web'!G28,0)</f>
        <v>513.33206831119548</v>
      </c>
      <c r="H28" s="91">
        <f>IFERROR('Tab. B1-8web'!H28/'Tab. B1-6web'!H28,0)</f>
        <v>174.67436489607391</v>
      </c>
      <c r="I28" s="91">
        <f>IFERROR('Tab. B1-8web'!I28/'Tab. B1-6web'!I28,0)</f>
        <v>108.86520947176685</v>
      </c>
      <c r="J28" s="91">
        <f>IFERROR('Tab. B1-8web'!J28/'Tab. B1-6web'!J28,0)</f>
        <v>146.69999999999999</v>
      </c>
      <c r="K28" s="91">
        <f>IFERROR('Tab. B1-8web'!K28/'Tab. B1-6web'!K28,0)</f>
        <v>85.193524650478295</v>
      </c>
      <c r="L28" s="91">
        <f>IFERROR('Tab. B1-8web'!L28/'Tab. B1-6web'!L28,0)</f>
        <v>923.57327586206895</v>
      </c>
      <c r="M28" s="97">
        <f>IFERROR('Tab. B1-8web'!M28/'Tab. B1-6web'!M28,0)</f>
        <v>1077.8072289156626</v>
      </c>
    </row>
    <row r="29" spans="1:13" ht="12.75" customHeight="1">
      <c r="A29" s="100" t="s">
        <v>80</v>
      </c>
      <c r="B29" s="33">
        <f>IFERROR('Tab. B1-8web'!B29/'Tab. B1-6web'!B29,0)</f>
        <v>53.62484282073067</v>
      </c>
      <c r="C29" s="33">
        <f>IFERROR('Tab. B1-8web'!C29/'Tab. B1-6web'!C29,0)</f>
        <v>227.09200603318251</v>
      </c>
      <c r="D29" s="33">
        <f>IFERROR('Tab. B1-8web'!D29/'Tab. B1-6web'!D29,0)</f>
        <v>105.30250481695569</v>
      </c>
      <c r="E29" s="33">
        <f>IFERROR('Tab. B1-8web'!E29/'Tab. B1-6web'!E29,0)</f>
        <v>115.74866310160428</v>
      </c>
      <c r="F29" s="33">
        <f>IFERROR('Tab. B1-8web'!F29/'Tab. B1-6web'!F29,0)</f>
        <v>301.31286549707602</v>
      </c>
      <c r="G29" s="33">
        <f>IFERROR('Tab. B1-8web'!G29/'Tab. B1-6web'!G29,0)</f>
        <v>567.34229828850857</v>
      </c>
      <c r="H29" s="33">
        <f>IFERROR('Tab. B1-8web'!H29/'Tab. B1-6web'!H29,0)</f>
        <v>206.00512820512822</v>
      </c>
      <c r="I29" s="33">
        <f>IFERROR('Tab. B1-8web'!I29/'Tab. B1-6web'!I29,0)</f>
        <v>113.93387314439946</v>
      </c>
      <c r="J29" s="33">
        <f>IFERROR('Tab. B1-8web'!J29/'Tab. B1-6web'!J29,0)</f>
        <v>173.2995391705069</v>
      </c>
      <c r="K29" s="33">
        <f>IFERROR('Tab. B1-8web'!K29/'Tab. B1-6web'!K29,0)</f>
        <v>87.023887973640853</v>
      </c>
      <c r="L29" s="33">
        <f>IFERROR('Tab. B1-8web'!L29/'Tab. B1-6web'!L29,0)</f>
        <v>1019.4972677595629</v>
      </c>
      <c r="M29" s="46">
        <f>IFERROR('Tab. B1-8web'!M29/'Tab. B1-6web'!M29,0)</f>
        <v>1241.7251908396947</v>
      </c>
    </row>
    <row r="30" spans="1:13" ht="12.75" customHeight="1">
      <c r="A30" s="101" t="s">
        <v>81</v>
      </c>
      <c r="B30" s="90">
        <f>IFERROR('Tab. B1-8web'!B30/'Tab. B1-6web'!B30,0)</f>
        <v>78.175780698035894</v>
      </c>
      <c r="C30" s="90">
        <f>IFERROR('Tab. B1-8web'!C30/'Tab. B1-6web'!C30,0)</f>
        <v>145.83531960996748</v>
      </c>
      <c r="D30" s="90">
        <f>IFERROR('Tab. B1-8web'!D30/'Tab. B1-6web'!D30,0)</f>
        <v>110.90746268656716</v>
      </c>
      <c r="E30" s="93">
        <f>IFERROR('Tab. B1-8web'!E30/'Tab. B1-6web'!E30,0)</f>
        <v>0</v>
      </c>
      <c r="F30" s="93">
        <f>IFERROR('Tab. B1-8web'!F30/'Tab. B1-6web'!F30,0)</f>
        <v>0</v>
      </c>
      <c r="G30" s="90">
        <f>IFERROR('Tab. B1-8web'!G30/'Tab. B1-6web'!G30,0)</f>
        <v>326.12711864406782</v>
      </c>
      <c r="H30" s="90">
        <f>IFERROR('Tab. B1-8web'!H30/'Tab. B1-6web'!H30,0)</f>
        <v>149.00420168067228</v>
      </c>
      <c r="I30" s="90">
        <f>IFERROR('Tab. B1-8web'!I30/'Tab. B1-6web'!I30,0)</f>
        <v>98.344537815126046</v>
      </c>
      <c r="J30" s="90">
        <f>IFERROR('Tab. B1-8web'!J30/'Tab. B1-6web'!J30,0)</f>
        <v>84.634408602150543</v>
      </c>
      <c r="K30" s="90">
        <f>IFERROR('Tab. B1-8web'!K30/'Tab. B1-6web'!K30,0)</f>
        <v>69.868965517241378</v>
      </c>
      <c r="L30" s="90">
        <f>IFERROR('Tab. B1-8web'!L30/'Tab. B1-6web'!L30,0)</f>
        <v>565.32653061224494</v>
      </c>
      <c r="M30" s="74">
        <f>IFERROR('Tab. B1-8web'!M30/'Tab. B1-6web'!M30,0)</f>
        <v>464.28571428571428</v>
      </c>
    </row>
    <row r="31" spans="1:13" ht="12.75" customHeight="1">
      <c r="A31" s="102" t="s">
        <v>12</v>
      </c>
      <c r="B31" s="41">
        <f>IFERROR('Tab. B1-8web'!B31/'Tab. B1-6web'!B31,0)</f>
        <v>45.586922165152117</v>
      </c>
      <c r="C31" s="33">
        <f>IFERROR('Tab. B1-8web'!C31/'Tab. B1-6web'!C31,0)</f>
        <v>160.25</v>
      </c>
      <c r="D31" s="47">
        <f>IFERROR('Tab. B1-8web'!D31/'Tab. B1-6web'!D31,0)</f>
        <v>91.990291262135926</v>
      </c>
      <c r="E31" s="33">
        <f>IFERROR('Tab. B1-8web'!E31/'Tab. B1-6web'!E31,0)</f>
        <v>98.311111111111117</v>
      </c>
      <c r="F31" s="33">
        <f>IFERROR('Tab. B1-8web'!F31/'Tab. B1-6web'!F31,0)</f>
        <v>201.59459459459458</v>
      </c>
      <c r="G31" s="40">
        <f>IFERROR('Tab. B1-8web'!G31/'Tab. B1-6web'!G31,0)</f>
        <v>422.39506172839504</v>
      </c>
      <c r="H31" s="33">
        <f>IFERROR('Tab. B1-8web'!H31/'Tab. B1-6web'!H31,0)</f>
        <v>71.8</v>
      </c>
      <c r="I31" s="40">
        <f>IFERROR('Tab. B1-8web'!I31/'Tab. B1-6web'!I31,0)</f>
        <v>109.28337236533957</v>
      </c>
      <c r="J31" s="33">
        <f>IFERROR('Tab. B1-8web'!J31/'Tab. B1-6web'!J31,0)</f>
        <v>141.46875</v>
      </c>
      <c r="K31" s="33">
        <f>IFERROR('Tab. B1-8web'!K31/'Tab. B1-6web'!K31,0)</f>
        <v>116.06194690265487</v>
      </c>
      <c r="L31" s="33">
        <f>IFERROR('Tab. B1-8web'!L31/'Tab. B1-6web'!L31,0)</f>
        <v>726.7037037037037</v>
      </c>
      <c r="M31" s="46">
        <f>IFERROR('Tab. B1-8web'!M31/'Tab. B1-6web'!M31,0)</f>
        <v>779.86956521739125</v>
      </c>
    </row>
    <row r="32" spans="1:13" ht="12.75" customHeight="1">
      <c r="A32" s="103" t="s">
        <v>13</v>
      </c>
      <c r="B32" s="73">
        <f>IFERROR('Tab. B1-8web'!B32/'Tab. B1-6web'!B32,0)</f>
        <v>54.839466421343147</v>
      </c>
      <c r="C32" s="90">
        <f>IFERROR('Tab. B1-8web'!C32/'Tab. B1-6web'!C32,0)</f>
        <v>214.51308139534885</v>
      </c>
      <c r="D32" s="106">
        <f>IFERROR('Tab. B1-8web'!D32/'Tab. B1-6web'!D32,0)</f>
        <v>105.85714285714286</v>
      </c>
      <c r="E32" s="90">
        <f>IFERROR('Tab. B1-8web'!E32/'Tab. B1-6web'!E32,0)</f>
        <v>123.79629629629629</v>
      </c>
      <c r="F32" s="90">
        <f>IFERROR('Tab. B1-8web'!F32/'Tab. B1-6web'!F32,0)</f>
        <v>365.3478260869565</v>
      </c>
      <c r="G32" s="114">
        <f>IFERROR('Tab. B1-8web'!G32/'Tab. B1-6web'!G32,0)</f>
        <v>457.24324324324323</v>
      </c>
      <c r="H32" s="93">
        <f>IFERROR('Tab. B1-8web'!H32/'Tab. B1-6web'!H32,0)</f>
        <v>0</v>
      </c>
      <c r="I32" s="73">
        <f>IFERROR('Tab. B1-8web'!I32/'Tab. B1-6web'!I32,0)</f>
        <v>99.409604519774007</v>
      </c>
      <c r="J32" s="90">
        <f>IFERROR('Tab. B1-8web'!J32/'Tab. B1-6web'!J32,0)</f>
        <v>271.95348837209303</v>
      </c>
      <c r="K32" s="90">
        <f>IFERROR('Tab. B1-8web'!K32/'Tab. B1-6web'!K32,0)</f>
        <v>60.134246575342466</v>
      </c>
      <c r="L32" s="90">
        <f>IFERROR('Tab. B1-8web'!L32/'Tab. B1-6web'!L32,0)</f>
        <v>717.25</v>
      </c>
      <c r="M32" s="74">
        <f>IFERROR('Tab. B1-8web'!M32/'Tab. B1-6web'!M32,0)</f>
        <v>625.77777777777783</v>
      </c>
    </row>
    <row r="33" spans="1:13" ht="12.75" customHeight="1">
      <c r="A33" s="102" t="s">
        <v>14</v>
      </c>
      <c r="B33" s="41">
        <f>IFERROR('Tab. B1-8web'!B33/'Tab. B1-6web'!B33,0)</f>
        <v>54.135239941832282</v>
      </c>
      <c r="C33" s="33">
        <f>IFERROR('Tab. B1-8web'!C33/'Tab. B1-6web'!C33,0)</f>
        <v>169.71134020618555</v>
      </c>
      <c r="D33" s="47">
        <f>IFERROR('Tab. B1-8web'!D33/'Tab. B1-6web'!D33,0)</f>
        <v>139.96666666666667</v>
      </c>
      <c r="E33" s="80">
        <f>IFERROR('Tab. B1-8web'!E33/'Tab. B1-6web'!E33,0)</f>
        <v>0</v>
      </c>
      <c r="F33" s="80">
        <f>IFERROR('Tab. B1-8web'!F33/'Tab. B1-6web'!F33,0)</f>
        <v>0</v>
      </c>
      <c r="G33" s="40">
        <f>IFERROR('Tab. B1-8web'!G33/'Tab. B1-6web'!G33,0)</f>
        <v>314.43478260869563</v>
      </c>
      <c r="H33" s="33">
        <f>IFERROR('Tab. B1-8web'!H33/'Tab. B1-6web'!H33,0)</f>
        <v>254.51428571428571</v>
      </c>
      <c r="I33" s="40">
        <f>IFERROR('Tab. B1-8web'!I33/'Tab. B1-6web'!I33,0)</f>
        <v>123.85833333333333</v>
      </c>
      <c r="J33" s="33">
        <f>IFERROR('Tab. B1-8web'!J33/'Tab. B1-6web'!J33,0)</f>
        <v>195.3</v>
      </c>
      <c r="K33" s="33">
        <f>IFERROR('Tab. B1-8web'!K33/'Tab. B1-6web'!K33,0)</f>
        <v>87.9</v>
      </c>
      <c r="L33" s="33">
        <f>IFERROR('Tab. B1-8web'!L33/'Tab. B1-6web'!L33,0)</f>
        <v>613.52941176470586</v>
      </c>
      <c r="M33" s="46">
        <f>IFERROR('Tab. B1-8web'!M33/'Tab. B1-6web'!M33,0)</f>
        <v>504.96</v>
      </c>
    </row>
    <row r="34" spans="1:13" ht="12.75" customHeight="1">
      <c r="A34" s="103" t="s">
        <v>15</v>
      </c>
      <c r="B34" s="73">
        <f>IFERROR('Tab. B1-8web'!B34/'Tab. B1-6web'!B34,0)</f>
        <v>85.907744874715263</v>
      </c>
      <c r="C34" s="90">
        <f>IFERROR('Tab. B1-8web'!C34/'Tab. B1-6web'!C34,0)</f>
        <v>110.90196078431373</v>
      </c>
      <c r="D34" s="106">
        <f>IFERROR('Tab. B1-8web'!D34/'Tab. B1-6web'!D34,0)</f>
        <v>98.952380952380949</v>
      </c>
      <c r="E34" s="93">
        <f>IFERROR('Tab. B1-8web'!E34/'Tab. B1-6web'!E34,0)</f>
        <v>0</v>
      </c>
      <c r="F34" s="93">
        <f>IFERROR('Tab. B1-8web'!F34/'Tab. B1-6web'!F34,0)</f>
        <v>0</v>
      </c>
      <c r="G34" s="114">
        <f>IFERROR('Tab. B1-8web'!G34/'Tab. B1-6web'!G34,0)</f>
        <v>290.91666666666669</v>
      </c>
      <c r="H34" s="90">
        <f>IFERROR('Tab. B1-8web'!H34/'Tab. B1-6web'!H34,0)</f>
        <v>101.74358974358974</v>
      </c>
      <c r="I34" s="73">
        <f>IFERROR('Tab. B1-8web'!I34/'Tab. B1-6web'!I34,0)</f>
        <v>112.5925925925926</v>
      </c>
      <c r="J34" s="90">
        <f>IFERROR('Tab. B1-8web'!J34/'Tab. B1-6web'!J34,0)</f>
        <v>136.45454545454547</v>
      </c>
      <c r="K34" s="90">
        <f>IFERROR('Tab. B1-8web'!K34/'Tab. B1-6web'!K34,0)</f>
        <v>65.382352941176464</v>
      </c>
      <c r="L34" s="90">
        <f>IFERROR('Tab. B1-8web'!L34/'Tab. B1-6web'!L34,0)</f>
        <v>103</v>
      </c>
      <c r="M34" s="74">
        <f>IFERROR('Tab. B1-8web'!M34/'Tab. B1-6web'!M34,0)</f>
        <v>103</v>
      </c>
    </row>
    <row r="35" spans="1:13" ht="12.75" customHeight="1">
      <c r="A35" s="102" t="s">
        <v>16</v>
      </c>
      <c r="B35" s="41">
        <f>IFERROR('Tab. B1-8web'!B35/'Tab. B1-6web'!B35,0)</f>
        <v>41.932944606413997</v>
      </c>
      <c r="C35" s="33">
        <f>IFERROR('Tab. B1-8web'!C35/'Tab. B1-6web'!C35,0)</f>
        <v>267.04000000000002</v>
      </c>
      <c r="D35" s="47">
        <f>IFERROR('Tab. B1-8web'!D35/'Tab. B1-6web'!D35,0)</f>
        <v>204.625</v>
      </c>
      <c r="E35" s="80">
        <f>IFERROR('Tab. B1-8web'!E35/'Tab. B1-6web'!E35,0)</f>
        <v>0</v>
      </c>
      <c r="F35" s="80">
        <f>IFERROR('Tab. B1-8web'!F35/'Tab. B1-6web'!F35,0)</f>
        <v>0</v>
      </c>
      <c r="G35" s="40">
        <f>IFERROR('Tab. B1-8web'!G35/'Tab. B1-6web'!G35,0)</f>
        <v>350.57142857142856</v>
      </c>
      <c r="H35" s="33">
        <f>IFERROR('Tab. B1-8web'!H35/'Tab. B1-6web'!H35,0)</f>
        <v>236.33333333333334</v>
      </c>
      <c r="I35" s="40">
        <f>IFERROR('Tab. B1-8web'!I35/'Tab. B1-6web'!I35,0)</f>
        <v>189.5</v>
      </c>
      <c r="J35" s="33">
        <f>IFERROR('Tab. B1-8web'!J35/'Tab. B1-6web'!J35,0)</f>
        <v>200.66666666666666</v>
      </c>
      <c r="K35" s="33">
        <f>IFERROR('Tab. B1-8web'!K35/'Tab. B1-6web'!K35,0)</f>
        <v>130.16666666666666</v>
      </c>
      <c r="L35" s="33">
        <f>IFERROR('Tab. B1-8web'!L35/'Tab. B1-6web'!L35,0)</f>
        <v>1089.3333333333333</v>
      </c>
      <c r="M35" s="46">
        <f>IFERROR('Tab. B1-8web'!M35/'Tab. B1-6web'!M35,0)</f>
        <v>1058</v>
      </c>
    </row>
    <row r="36" spans="1:13" ht="12.75" customHeight="1">
      <c r="A36" s="103" t="s">
        <v>17</v>
      </c>
      <c r="B36" s="73">
        <f>IFERROR('Tab. B1-8web'!B36/'Tab. B1-6web'!B36,0)</f>
        <v>70.994214079074254</v>
      </c>
      <c r="C36" s="90">
        <f>IFERROR('Tab. B1-8web'!C36/'Tab. B1-6web'!C36,0)</f>
        <v>212.12631578947369</v>
      </c>
      <c r="D36" s="106">
        <f>IFERROR('Tab. B1-8web'!D36/'Tab. B1-6web'!D36,0)</f>
        <v>173.58064516129033</v>
      </c>
      <c r="E36" s="90">
        <f>IFERROR('Tab. B1-8web'!E36/'Tab. B1-6web'!E36,0)</f>
        <v>0</v>
      </c>
      <c r="F36" s="106">
        <f>IFERROR('Tab. B1-8web'!F36/'Tab. B1-6web'!F36,0)</f>
        <v>0</v>
      </c>
      <c r="G36" s="114">
        <f>IFERROR('Tab. B1-8web'!G36/'Tab. B1-6web'!G36,0)</f>
        <v>393</v>
      </c>
      <c r="H36" s="90">
        <f>IFERROR('Tab. B1-8web'!H36/'Tab. B1-6web'!H36,0)</f>
        <v>271.57142857142856</v>
      </c>
      <c r="I36" s="73">
        <f>IFERROR('Tab. B1-8web'!I36/'Tab. B1-6web'!I36,0)</f>
        <v>106.85714285714286</v>
      </c>
      <c r="J36" s="90">
        <f>IFERROR('Tab. B1-8web'!J36/'Tab. B1-6web'!J36,0)</f>
        <v>122</v>
      </c>
      <c r="K36" s="90">
        <f>IFERROR('Tab. B1-8web'!K36/'Tab. B1-6web'!K36,0)</f>
        <v>101.84375</v>
      </c>
      <c r="L36" s="90">
        <f>IFERROR('Tab. B1-8web'!L36/'Tab. B1-6web'!L36,0)</f>
        <v>1724.2857142857142</v>
      </c>
      <c r="M36" s="74">
        <f>IFERROR('Tab. B1-8web'!M36/'Tab. B1-6web'!M36,0)</f>
        <v>2079.4545454545455</v>
      </c>
    </row>
    <row r="37" spans="1:13" ht="12.75" customHeight="1">
      <c r="A37" s="102" t="s">
        <v>18</v>
      </c>
      <c r="B37" s="41">
        <f>IFERROR('Tab. B1-8web'!B37/'Tab. B1-6web'!B37,0)</f>
        <v>51.581600000000002</v>
      </c>
      <c r="C37" s="33">
        <f>IFERROR('Tab. B1-8web'!C37/'Tab. B1-6web'!C37,0)</f>
        <v>198.06140350877192</v>
      </c>
      <c r="D37" s="47">
        <f>IFERROR('Tab. B1-8web'!D37/'Tab. B1-6web'!D37,0)</f>
        <v>107.66037735849056</v>
      </c>
      <c r="E37" s="33">
        <f>IFERROR('Tab. B1-8web'!E37/'Tab. B1-6web'!E37,0)</f>
        <v>17</v>
      </c>
      <c r="F37" s="33">
        <f>IFERROR('Tab. B1-8web'!F37/'Tab. B1-6web'!F37,0)</f>
        <v>194.03703703703704</v>
      </c>
      <c r="G37" s="40">
        <f>IFERROR('Tab. B1-8web'!G37/'Tab. B1-6web'!G37,0)</f>
        <v>442.21276595744683</v>
      </c>
      <c r="H37" s="33">
        <f>IFERROR('Tab. B1-8web'!H37/'Tab. B1-6web'!H37,0)</f>
        <v>152.35</v>
      </c>
      <c r="I37" s="40">
        <f>IFERROR('Tab. B1-8web'!I37/'Tab. B1-6web'!I37,0)</f>
        <v>95.324324324324323</v>
      </c>
      <c r="J37" s="33">
        <f>IFERROR('Tab. B1-8web'!J37/'Tab. B1-6web'!J37,0)</f>
        <v>153.4</v>
      </c>
      <c r="K37" s="33">
        <f>IFERROR('Tab. B1-8web'!K37/'Tab. B1-6web'!K37,0)</f>
        <v>89.393442622950815</v>
      </c>
      <c r="L37" s="33">
        <f>IFERROR('Tab. B1-8web'!L37/'Tab. B1-6web'!L37,0)</f>
        <v>886.16</v>
      </c>
      <c r="M37" s="46">
        <f>IFERROR('Tab. B1-8web'!M37/'Tab. B1-6web'!M37,0)</f>
        <v>1660.1</v>
      </c>
    </row>
    <row r="38" spans="1:13" ht="12.75" customHeight="1">
      <c r="A38" s="103" t="s">
        <v>19</v>
      </c>
      <c r="B38" s="73">
        <f>IFERROR('Tab. B1-8web'!B38/'Tab. B1-6web'!B38,0)</f>
        <v>93.094276094276097</v>
      </c>
      <c r="C38" s="90">
        <f>IFERROR('Tab. B1-8web'!C38/'Tab. B1-6web'!C38,0)</f>
        <v>117.421875</v>
      </c>
      <c r="D38" s="106">
        <f>IFERROR('Tab. B1-8web'!D38/'Tab. B1-6web'!D38,0)</f>
        <v>97.547169811320757</v>
      </c>
      <c r="E38" s="93">
        <f>IFERROR('Tab. B1-8web'!E38/'Tab. B1-6web'!E38,0)</f>
        <v>0</v>
      </c>
      <c r="F38" s="93">
        <f>IFERROR('Tab. B1-8web'!F38/'Tab. B1-6web'!F38,0)</f>
        <v>0</v>
      </c>
      <c r="G38" s="114">
        <f>IFERROR('Tab. B1-8web'!G38/'Tab. B1-6web'!G38,0)</f>
        <v>261.07692307692309</v>
      </c>
      <c r="H38" s="90">
        <f>IFERROR('Tab. B1-8web'!H38/'Tab. B1-6web'!H38,0)</f>
        <v>99.895833333333329</v>
      </c>
      <c r="I38" s="73">
        <f>IFERROR('Tab. B1-8web'!I38/'Tab. B1-6web'!I38,0)</f>
        <v>119.96969696969697</v>
      </c>
      <c r="J38" s="93">
        <f>IFERROR('Tab. B1-8web'!J38/'Tab. B1-6web'!J38,0)</f>
        <v>0</v>
      </c>
      <c r="K38" s="93">
        <f>IFERROR('Tab. B1-8web'!K38/'Tab. B1-6web'!K38,0)</f>
        <v>0</v>
      </c>
      <c r="L38" s="93">
        <f>IFERROR('Tab. B1-8web'!L38/'Tab. B1-6web'!L38,0)</f>
        <v>0</v>
      </c>
      <c r="M38" s="193">
        <f>IFERROR('Tab. B1-8web'!M38/'Tab. B1-6web'!M38,0)</f>
        <v>0</v>
      </c>
    </row>
    <row r="39" spans="1:13" ht="12.75" customHeight="1">
      <c r="A39" s="102" t="s">
        <v>20</v>
      </c>
      <c r="B39" s="41">
        <f>IFERROR('Tab. B1-8web'!B39/'Tab. B1-6web'!B39,0)</f>
        <v>55.321878579610541</v>
      </c>
      <c r="C39" s="33">
        <f>IFERROR('Tab. B1-8web'!C39/'Tab. B1-6web'!C39,0)</f>
        <v>235.06167400881057</v>
      </c>
      <c r="D39" s="47">
        <f>IFERROR('Tab. B1-8web'!D39/'Tab. B1-6web'!D39,0)</f>
        <v>66.151515151515156</v>
      </c>
      <c r="E39" s="33">
        <f>IFERROR('Tab. B1-8web'!E39/'Tab. B1-6web'!E39,0)</f>
        <v>75.944444444444443</v>
      </c>
      <c r="F39" s="33">
        <f>IFERROR('Tab. B1-8web'!F39/'Tab. B1-6web'!F39,0)</f>
        <v>166.0344827586207</v>
      </c>
      <c r="G39" s="40">
        <f>IFERROR('Tab. B1-8web'!G39/'Tab. B1-6web'!G39,0)</f>
        <v>632.4473684210526</v>
      </c>
      <c r="H39" s="33">
        <f>IFERROR('Tab. B1-8web'!H39/'Tab. B1-6web'!H39,0)</f>
        <v>292.96666666666664</v>
      </c>
      <c r="I39" s="40">
        <f>IFERROR('Tab. B1-8web'!I39/'Tab. B1-6web'!I39,0)</f>
        <v>107.65573770491804</v>
      </c>
      <c r="J39" s="33">
        <f>IFERROR('Tab. B1-8web'!J39/'Tab. B1-6web'!J39,0)</f>
        <v>33.285714285714285</v>
      </c>
      <c r="K39" s="33">
        <f>IFERROR('Tab. B1-8web'!K39/'Tab. B1-6web'!K39,0)</f>
        <v>60.785714285714285</v>
      </c>
      <c r="L39" s="33">
        <f>IFERROR('Tab. B1-8web'!L39/'Tab. B1-6web'!L39,0)</f>
        <v>396.94736842105266</v>
      </c>
      <c r="M39" s="46">
        <f>IFERROR('Tab. B1-8web'!M39/'Tab. B1-6web'!M39,0)</f>
        <v>584</v>
      </c>
    </row>
    <row r="40" spans="1:13" ht="12.75" customHeight="1">
      <c r="A40" s="103" t="s">
        <v>21</v>
      </c>
      <c r="B40" s="73">
        <f>IFERROR('Tab. B1-8web'!B40/'Tab. B1-6web'!B40,0)</f>
        <v>53.940207855311108</v>
      </c>
      <c r="C40" s="90">
        <f>IFERROR('Tab. B1-8web'!C40/'Tab. B1-6web'!C40,0)</f>
        <v>396.96097560975608</v>
      </c>
      <c r="D40" s="106">
        <f>IFERROR('Tab. B1-8web'!D40/'Tab. B1-6web'!D40,0)</f>
        <v>141.30357142857142</v>
      </c>
      <c r="E40" s="90">
        <f>IFERROR('Tab. B1-8web'!E40/'Tab. B1-6web'!E40,0)</f>
        <v>189.22222222222223</v>
      </c>
      <c r="F40" s="90">
        <f>IFERROR('Tab. B1-8web'!F40/'Tab. B1-6web'!F40,0)</f>
        <v>375.45762711864404</v>
      </c>
      <c r="G40" s="114">
        <f>IFERROR('Tab. B1-8web'!G40/'Tab. B1-6web'!G40,0)</f>
        <v>782.2035398230089</v>
      </c>
      <c r="H40" s="90">
        <f>IFERROR('Tab. B1-8web'!H40/'Tab. B1-6web'!H40,0)</f>
        <v>361.25</v>
      </c>
      <c r="I40" s="73">
        <f>IFERROR('Tab. B1-8web'!I40/'Tab. B1-6web'!I40,0)</f>
        <v>144.01567398119121</v>
      </c>
      <c r="J40" s="90">
        <f>IFERROR('Tab. B1-8web'!J40/'Tab. B1-6web'!J40,0)</f>
        <v>170.18085106382978</v>
      </c>
      <c r="K40" s="90">
        <f>IFERROR('Tab. B1-8web'!K40/'Tab. B1-6web'!K40,0)</f>
        <v>130.44107744107745</v>
      </c>
      <c r="L40" s="90">
        <f>IFERROR('Tab. B1-8web'!L40/'Tab. B1-6web'!L40,0)</f>
        <v>1330.4754098360656</v>
      </c>
      <c r="M40" s="74">
        <f>IFERROR('Tab. B1-8web'!M40/'Tab. B1-6web'!M40,0)</f>
        <v>1460.3018867924529</v>
      </c>
    </row>
    <row r="41" spans="1:13" ht="12.75" customHeight="1">
      <c r="A41" s="102" t="s">
        <v>22</v>
      </c>
      <c r="B41" s="41">
        <f>IFERROR('Tab. B1-8web'!B41/'Tab. B1-6web'!B41,0)</f>
        <v>59.550486163051609</v>
      </c>
      <c r="C41" s="33">
        <f>IFERROR('Tab. B1-8web'!C41/'Tab. B1-6web'!C41,0)</f>
        <v>322.9158878504673</v>
      </c>
      <c r="D41" s="47">
        <f>IFERROR('Tab. B1-8web'!D41/'Tab. B1-6web'!D41,0)</f>
        <v>114.08333333333333</v>
      </c>
      <c r="E41" s="33">
        <f>IFERROR('Tab. B1-8web'!E41/'Tab. B1-6web'!E41,0)</f>
        <v>119</v>
      </c>
      <c r="F41" s="33">
        <f>IFERROR('Tab. B1-8web'!F41/'Tab. B1-6web'!F41,0)</f>
        <v>418.7</v>
      </c>
      <c r="G41" s="40">
        <f>IFERROR('Tab. B1-8web'!G41/'Tab. B1-6web'!G41,0)</f>
        <v>705.59259259259261</v>
      </c>
      <c r="H41" s="33">
        <f>IFERROR('Tab. B1-8web'!H41/'Tab. B1-6web'!H41,0)</f>
        <v>270.3</v>
      </c>
      <c r="I41" s="40">
        <f>IFERROR('Tab. B1-8web'!I41/'Tab. B1-6web'!I41,0)</f>
        <v>132.49019607843138</v>
      </c>
      <c r="J41" s="33">
        <f>IFERROR('Tab. B1-8web'!J41/'Tab. B1-6web'!J41,0)</f>
        <v>153.18181818181819</v>
      </c>
      <c r="K41" s="33">
        <f>IFERROR('Tab. B1-8web'!K41/'Tab. B1-6web'!K41,0)</f>
        <v>54.978494623655912</v>
      </c>
      <c r="L41" s="33">
        <f>IFERROR('Tab. B1-8web'!L41/'Tab. B1-6web'!L41,0)</f>
        <v>701.5</v>
      </c>
      <c r="M41" s="46">
        <f>IFERROR('Tab. B1-8web'!M41/'Tab. B1-6web'!M41,0)</f>
        <v>1239</v>
      </c>
    </row>
    <row r="42" spans="1:13" ht="12.75" customHeight="1">
      <c r="A42" s="103" t="s">
        <v>23</v>
      </c>
      <c r="B42" s="73">
        <f>IFERROR('Tab. B1-8web'!B42/'Tab. B1-6web'!B42,0)</f>
        <v>65.823699421965316</v>
      </c>
      <c r="C42" s="90">
        <f>IFERROR('Tab. B1-8web'!C42/'Tab. B1-6web'!C42,0)</f>
        <v>250.29032258064515</v>
      </c>
      <c r="D42" s="106">
        <f>IFERROR('Tab. B1-8web'!D42/'Tab. B1-6web'!D42,0)</f>
        <v>104.28571428571429</v>
      </c>
      <c r="E42" s="106">
        <f>IFERROR('Tab. B1-8web'!E42/'Tab. B1-6web'!E42,0)</f>
        <v>271</v>
      </c>
      <c r="F42" s="106">
        <f>IFERROR('Tab. B1-8web'!F42/'Tab. B1-6web'!F42,0)</f>
        <v>413.33333333333331</v>
      </c>
      <c r="G42" s="106">
        <f>IFERROR('Tab. B1-8web'!G42/'Tab. B1-6web'!G42,0)</f>
        <v>653.20000000000005</v>
      </c>
      <c r="H42" s="106">
        <f>IFERROR('Tab. B1-8web'!H42/'Tab. B1-6web'!H42,0)</f>
        <v>191.66666666666666</v>
      </c>
      <c r="I42" s="73">
        <f>IFERROR('Tab. B1-8web'!I42/'Tab. B1-6web'!I42,0)</f>
        <v>166.64285714285714</v>
      </c>
      <c r="J42" s="90">
        <f>IFERROR('Tab. B1-8web'!J42/'Tab. B1-6web'!J42,0)</f>
        <v>118.66666666666667</v>
      </c>
      <c r="K42" s="90">
        <f>IFERROR('Tab. B1-8web'!K42/'Tab. B1-6web'!K42,0)</f>
        <v>116.52</v>
      </c>
      <c r="L42" s="90">
        <f>IFERROR('Tab. B1-8web'!L42/'Tab. B1-6web'!L42,0)</f>
        <v>1791.3333333333333</v>
      </c>
      <c r="M42" s="74">
        <f>IFERROR('Tab. B1-8web'!M42/'Tab. B1-6web'!M42,0)</f>
        <v>4624</v>
      </c>
    </row>
    <row r="43" spans="1:13" ht="12.75" customHeight="1">
      <c r="A43" s="102" t="s">
        <v>24</v>
      </c>
      <c r="B43" s="41">
        <f>IFERROR('Tab. B1-8web'!B43/'Tab. B1-6web'!B43,0)</f>
        <v>94.749239196591603</v>
      </c>
      <c r="C43" s="33">
        <f>IFERROR('Tab. B1-8web'!C43/'Tab. B1-6web'!C43,0)</f>
        <v>166.12060301507537</v>
      </c>
      <c r="D43" s="47">
        <f>IFERROR('Tab. B1-8web'!D43/'Tab. B1-6web'!D43,0)</f>
        <v>117.32911392405063</v>
      </c>
      <c r="E43" s="80">
        <f>IFERROR('Tab. B1-8web'!E43/'Tab. B1-6web'!E43,0)</f>
        <v>0</v>
      </c>
      <c r="F43" s="80">
        <f>IFERROR('Tab. B1-8web'!F43/'Tab. B1-6web'!F43,0)</f>
        <v>0</v>
      </c>
      <c r="G43" s="40">
        <f>IFERROR('Tab. B1-8web'!G43/'Tab. B1-6web'!G43,0)</f>
        <v>313.68571428571431</v>
      </c>
      <c r="H43" s="33">
        <f>IFERROR('Tab. B1-8web'!H43/'Tab. B1-6web'!H43,0)</f>
        <v>168.84482758620689</v>
      </c>
      <c r="I43" s="40">
        <f>IFERROR('Tab. B1-8web'!I43/'Tab. B1-6web'!I43,0)</f>
        <v>97.26621160409556</v>
      </c>
      <c r="J43" s="33">
        <f>IFERROR('Tab. B1-8web'!J43/'Tab. B1-6web'!J43,0)</f>
        <v>64.236363636363635</v>
      </c>
      <c r="K43" s="80">
        <f>IFERROR('Tab. B1-8web'!K43/'Tab. B1-6web'!K43,0)</f>
        <v>0</v>
      </c>
      <c r="L43" s="33">
        <f>IFERROR('Tab. B1-8web'!L43/'Tab. B1-6web'!L43,0)</f>
        <v>558.70000000000005</v>
      </c>
      <c r="M43" s="46">
        <f>IFERROR('Tab. B1-8web'!M43/'Tab. B1-6web'!M43,0)</f>
        <v>373.42857142857144</v>
      </c>
    </row>
    <row r="44" spans="1:13" ht="12.75" customHeight="1">
      <c r="A44" s="103" t="s">
        <v>25</v>
      </c>
      <c r="B44" s="73">
        <f>IFERROR('Tab. B1-8web'!B44/'Tab. B1-6web'!B44,0)</f>
        <v>86.385696040868453</v>
      </c>
      <c r="C44" s="90">
        <f>IFERROR('Tab. B1-8web'!C44/'Tab. B1-6web'!C44,0)</f>
        <v>155.46534653465346</v>
      </c>
      <c r="D44" s="90">
        <f>IFERROR('Tab. B1-8web'!D44/'Tab. B1-6web'!D44,0)</f>
        <v>97.387755102040813</v>
      </c>
      <c r="E44" s="93">
        <f>IFERROR('Tab. B1-8web'!E44/'Tab. B1-6web'!E44,0)</f>
        <v>0</v>
      </c>
      <c r="F44" s="93">
        <f>IFERROR('Tab. B1-8web'!F44/'Tab. B1-6web'!F44,0)</f>
        <v>0</v>
      </c>
      <c r="G44" s="114">
        <f>IFERROR('Tab. B1-8web'!G44/'Tab. B1-6web'!G44,0)</f>
        <v>469.41666666666669</v>
      </c>
      <c r="H44" s="90">
        <f>IFERROR('Tab. B1-8web'!H44/'Tab. B1-6web'!H44,0)</f>
        <v>130.96666666666667</v>
      </c>
      <c r="I44" s="73">
        <f>IFERROR('Tab. B1-8web'!I44/'Tab. B1-6web'!I44,0)</f>
        <v>57.527131782945737</v>
      </c>
      <c r="J44" s="90">
        <f>IFERROR('Tab. B1-8web'!J44/'Tab. B1-6web'!J44,0)</f>
        <v>44.5</v>
      </c>
      <c r="K44" s="90">
        <f>IFERROR('Tab. B1-8web'!K44/'Tab. B1-6web'!K44,0)</f>
        <v>47.777777777777779</v>
      </c>
      <c r="L44" s="90">
        <f>IFERROR('Tab. B1-8web'!L44/'Tab. B1-6web'!L44,0)</f>
        <v>121</v>
      </c>
      <c r="M44" s="74">
        <f>IFERROR('Tab. B1-8web'!M44/'Tab. B1-6web'!M44,0)</f>
        <v>0</v>
      </c>
    </row>
    <row r="45" spans="1:13" ht="12.75" customHeight="1">
      <c r="A45" s="102" t="s">
        <v>26</v>
      </c>
      <c r="B45" s="41">
        <f>IFERROR('Tab. B1-8web'!B45/'Tab. B1-6web'!B45,0)</f>
        <v>56.142338416848219</v>
      </c>
      <c r="C45" s="33">
        <f>IFERROR('Tab. B1-8web'!C45/'Tab. B1-6web'!C45,0)</f>
        <v>93.261146496815286</v>
      </c>
      <c r="D45" s="47">
        <f>IFERROR('Tab. B1-8web'!D45/'Tab. B1-6web'!D45,0)</f>
        <v>58.385964912280699</v>
      </c>
      <c r="E45" s="80">
        <f>IFERROR('Tab. B1-8web'!E45/'Tab. B1-6web'!E45,0)</f>
        <v>0</v>
      </c>
      <c r="F45" s="33">
        <f>IFERROR('Tab. B1-8web'!F45/'Tab. B1-6web'!F45,0)</f>
        <v>40</v>
      </c>
      <c r="G45" s="40">
        <f>IFERROR('Tab. B1-8web'!G45/'Tab. B1-6web'!G45,0)</f>
        <v>282.16666666666669</v>
      </c>
      <c r="H45" s="33">
        <f>IFERROR('Tab. B1-8web'!H45/'Tab. B1-6web'!H45,0)</f>
        <v>71.406779661016955</v>
      </c>
      <c r="I45" s="40">
        <f>IFERROR('Tab. B1-8web'!I45/'Tab. B1-6web'!I45,0)</f>
        <v>63.057142857142857</v>
      </c>
      <c r="J45" s="33">
        <f>IFERROR('Tab. B1-8web'!J45/'Tab. B1-6web'!J45,0)</f>
        <v>13</v>
      </c>
      <c r="K45" s="33">
        <f>IFERROR('Tab. B1-8web'!K45/'Tab. B1-6web'!K45,0)</f>
        <v>76.129629629629633</v>
      </c>
      <c r="L45" s="33">
        <f>IFERROR('Tab. B1-8web'!L45/'Tab. B1-6web'!L45,0)</f>
        <v>1096.6666666666667</v>
      </c>
      <c r="M45" s="46">
        <f>IFERROR('Tab. B1-8web'!M45/'Tab. B1-6web'!M45,0)</f>
        <v>1387.5</v>
      </c>
    </row>
    <row r="46" spans="1:13" ht="12.75" customHeight="1">
      <c r="A46" s="103" t="s">
        <v>27</v>
      </c>
      <c r="B46" s="69">
        <f>IFERROR('Tab. B1-8web'!B46/'Tab. B1-6web'!B46,0)</f>
        <v>73.115995115995119</v>
      </c>
      <c r="C46" s="70">
        <f>IFERROR('Tab. B1-8web'!C46/'Tab. B1-6web'!C46,0)</f>
        <v>157.4020618556701</v>
      </c>
      <c r="D46" s="109">
        <f>IFERROR('Tab. B1-8web'!D46/'Tab. B1-6web'!D46,0)</f>
        <v>106.80645161290323</v>
      </c>
      <c r="E46" s="71">
        <f>IFERROR('Tab. B1-8web'!E46/'Tab. B1-6web'!E46,0)</f>
        <v>0</v>
      </c>
      <c r="F46" s="71">
        <f>IFERROR('Tab. B1-8web'!F46/'Tab. B1-6web'!F46,0)</f>
        <v>0</v>
      </c>
      <c r="G46" s="105">
        <f>IFERROR('Tab. B1-8web'!G46/'Tab. B1-6web'!G46,0)</f>
        <v>387.54545454545456</v>
      </c>
      <c r="H46" s="70">
        <f>IFERROR('Tab. B1-8web'!H46/'Tab. B1-6web'!H46,0)</f>
        <v>145.35714285714286</v>
      </c>
      <c r="I46" s="69">
        <f>IFERROR('Tab. B1-8web'!I46/'Tab. B1-6web'!I46,0)</f>
        <v>110.54117647058824</v>
      </c>
      <c r="J46" s="70">
        <f>IFERROR('Tab. B1-8web'!J46/'Tab. B1-6web'!J46,0)</f>
        <v>53</v>
      </c>
      <c r="K46" s="93">
        <f>IFERROR('Tab. B1-8web'!K46/'Tab. B1-6web'!K46,0)</f>
        <v>0</v>
      </c>
      <c r="L46" s="70">
        <f>IFERROR('Tab. B1-8web'!L46/'Tab. B1-6web'!L46,0)</f>
        <v>806</v>
      </c>
      <c r="M46" s="95">
        <f>IFERROR('Tab. B1-8web'!M46/'Tab. B1-6web'!M46,0)</f>
        <v>806</v>
      </c>
    </row>
    <row r="47" spans="1:13" ht="12.75" customHeight="1">
      <c r="A47" s="131"/>
      <c r="B47" s="282" t="s">
        <v>192</v>
      </c>
      <c r="C47" s="282"/>
      <c r="D47" s="282"/>
      <c r="E47" s="282"/>
      <c r="F47" s="282"/>
      <c r="G47" s="282"/>
      <c r="H47" s="282"/>
      <c r="I47" s="282"/>
      <c r="J47" s="282"/>
      <c r="K47" s="282"/>
      <c r="L47" s="282"/>
      <c r="M47" s="282"/>
    </row>
    <row r="48" spans="1:13" ht="12.75" customHeight="1">
      <c r="A48" s="98" t="s">
        <v>11</v>
      </c>
      <c r="B48" s="91">
        <f t="shared" ref="B48:M48" si="0">IFERROR(B8-B28,0)</f>
        <v>2.4932068584945597</v>
      </c>
      <c r="C48" s="91">
        <f t="shared" si="0"/>
        <v>4.9410682421027161</v>
      </c>
      <c r="D48" s="91">
        <f t="shared" si="0"/>
        <v>8.4655629107803918</v>
      </c>
      <c r="E48" s="91">
        <f t="shared" si="0"/>
        <v>-24.075935828877007</v>
      </c>
      <c r="F48" s="91">
        <f t="shared" si="0"/>
        <v>3.1422627080522147</v>
      </c>
      <c r="G48" s="91">
        <f t="shared" si="0"/>
        <v>-12.577939870828516</v>
      </c>
      <c r="H48" s="91">
        <f t="shared" si="0"/>
        <v>30.007655906303512</v>
      </c>
      <c r="I48" s="91">
        <f t="shared" si="0"/>
        <v>-0.97527087941918467</v>
      </c>
      <c r="J48" s="91">
        <f t="shared" si="0"/>
        <v>-21.108108108108098</v>
      </c>
      <c r="K48" s="91">
        <f t="shared" ref="K48" si="1">IFERROR(K8-K28,0)</f>
        <v>2.55354184235091</v>
      </c>
      <c r="L48" s="91">
        <f t="shared" si="0"/>
        <v>448.36178907299598</v>
      </c>
      <c r="M48" s="97">
        <f t="shared" si="0"/>
        <v>623.96754585911231</v>
      </c>
    </row>
    <row r="49" spans="1:13" ht="12.75" customHeight="1">
      <c r="A49" s="100" t="s">
        <v>80</v>
      </c>
      <c r="B49" s="33">
        <f t="shared" ref="B49:M49" si="2">IFERROR(B9-B29,0)</f>
        <v>3.4846855013431224</v>
      </c>
      <c r="C49" s="33">
        <f t="shared" si="2"/>
        <v>-0.31042612783122081</v>
      </c>
      <c r="D49" s="33">
        <f t="shared" si="2"/>
        <v>8.3135082549397339</v>
      </c>
      <c r="E49" s="33">
        <f t="shared" si="2"/>
        <v>-24.075935828877007</v>
      </c>
      <c r="F49" s="33">
        <f t="shared" si="2"/>
        <v>3.1422627080522147</v>
      </c>
      <c r="G49" s="33">
        <f t="shared" si="2"/>
        <v>-19.177249744819278</v>
      </c>
      <c r="H49" s="33">
        <f t="shared" si="2"/>
        <v>-2.1713407391881674</v>
      </c>
      <c r="I49" s="33">
        <f t="shared" si="2"/>
        <v>-4.7498110851610988</v>
      </c>
      <c r="J49" s="33">
        <f t="shared" si="2"/>
        <v>-37.490015360983108</v>
      </c>
      <c r="K49" s="33">
        <f t="shared" ref="K49" si="3">IFERROR(K9-K29,0)</f>
        <v>2.6320753291114443</v>
      </c>
      <c r="L49" s="33">
        <f t="shared" si="2"/>
        <v>76.243472981177774</v>
      </c>
      <c r="M49" s="46">
        <f t="shared" si="2"/>
        <v>89.217337895937362</v>
      </c>
    </row>
    <row r="50" spans="1:13" ht="12.75" customHeight="1">
      <c r="A50" s="101" t="s">
        <v>81</v>
      </c>
      <c r="B50" s="90">
        <f t="shared" ref="B50:M50" si="4">IFERROR(B10-B30,0)</f>
        <v>-1.6673491017381821</v>
      </c>
      <c r="C50" s="90">
        <f t="shared" si="4"/>
        <v>25.252561981151842</v>
      </c>
      <c r="D50" s="90">
        <f t="shared" si="4"/>
        <v>8.8451688923802152</v>
      </c>
      <c r="E50" s="90">
        <f t="shared" si="4"/>
        <v>0</v>
      </c>
      <c r="F50" s="90">
        <f t="shared" si="4"/>
        <v>0</v>
      </c>
      <c r="G50" s="90">
        <f t="shared" si="4"/>
        <v>27.760099401044954</v>
      </c>
      <c r="H50" s="90">
        <f t="shared" si="4"/>
        <v>56.695144724556485</v>
      </c>
      <c r="I50" s="90">
        <f t="shared" si="4"/>
        <v>6.9201259903102965</v>
      </c>
      <c r="J50" s="90">
        <f t="shared" si="4"/>
        <v>12.20064294424121</v>
      </c>
      <c r="K50" s="90">
        <f t="shared" ref="K50:K51" si="5">IFERROR(K10-K30,0)</f>
        <v>6.8301495270064123</v>
      </c>
      <c r="L50" s="90">
        <f t="shared" si="4"/>
        <v>1839.1503924646781</v>
      </c>
      <c r="M50" s="74">
        <f t="shared" si="4"/>
        <v>2581.7559523809523</v>
      </c>
    </row>
    <row r="51" spans="1:13" ht="12.75" customHeight="1">
      <c r="A51" s="102" t="s">
        <v>12</v>
      </c>
      <c r="B51" s="41">
        <f t="shared" ref="B51:M51" si="6">IFERROR(B11-B31,0)</f>
        <v>1.438307605977819</v>
      </c>
      <c r="C51" s="33">
        <f t="shared" si="6"/>
        <v>9.1522662889518358</v>
      </c>
      <c r="D51" s="47">
        <f t="shared" si="6"/>
        <v>12.798699563552148</v>
      </c>
      <c r="E51" s="47">
        <f t="shared" si="6"/>
        <v>-1.6005847953216374</v>
      </c>
      <c r="F51" s="47">
        <f t="shared" si="6"/>
        <v>46.285405405405413</v>
      </c>
      <c r="G51" s="41">
        <f t="shared" si="6"/>
        <v>26.20987654320993</v>
      </c>
      <c r="H51" s="33">
        <f t="shared" si="6"/>
        <v>80.037837837837841</v>
      </c>
      <c r="I51" s="47">
        <f t="shared" si="6"/>
        <v>-5.6284867104539131</v>
      </c>
      <c r="J51" s="41">
        <f t="shared" si="6"/>
        <v>-72.739241803278688</v>
      </c>
      <c r="K51" s="33">
        <f t="shared" si="5"/>
        <v>-116.06194690265487</v>
      </c>
      <c r="L51" s="33">
        <f t="shared" si="6"/>
        <v>333.52210274790923</v>
      </c>
      <c r="M51" s="46">
        <f t="shared" si="6"/>
        <v>359.66614906832297</v>
      </c>
    </row>
    <row r="52" spans="1:13" ht="12.75" customHeight="1">
      <c r="A52" s="103" t="s">
        <v>13</v>
      </c>
      <c r="B52" s="73">
        <f t="shared" ref="B52:M52" si="7">IFERROR(B12-B32,0)</f>
        <v>3.9915813752218909</v>
      </c>
      <c r="C52" s="90">
        <f t="shared" si="7"/>
        <v>-3.4856247479499984</v>
      </c>
      <c r="D52" s="106">
        <f t="shared" si="7"/>
        <v>9.5622119815668185</v>
      </c>
      <c r="E52" s="106">
        <f t="shared" si="7"/>
        <v>-123.79629629629629</v>
      </c>
      <c r="F52" s="106">
        <f t="shared" si="7"/>
        <v>-17.644701086956502</v>
      </c>
      <c r="G52" s="73">
        <f t="shared" si="7"/>
        <v>-53.927453769559008</v>
      </c>
      <c r="H52" s="90">
        <f t="shared" si="7"/>
        <v>139.38532110091742</v>
      </c>
      <c r="I52" s="106">
        <f t="shared" si="7"/>
        <v>-1.9444882407042456</v>
      </c>
      <c r="J52" s="73">
        <f t="shared" si="7"/>
        <v>-24.807146908678391</v>
      </c>
      <c r="K52" s="90">
        <f t="shared" ref="K52" si="8">IFERROR(K12-K32,0)</f>
        <v>9.0647458679824737</v>
      </c>
      <c r="L52" s="90">
        <f t="shared" si="7"/>
        <v>274.85344827586209</v>
      </c>
      <c r="M52" s="74">
        <f t="shared" si="7"/>
        <v>414.31313131313118</v>
      </c>
    </row>
    <row r="53" spans="1:13" ht="12.75" customHeight="1">
      <c r="A53" s="102" t="s">
        <v>14</v>
      </c>
      <c r="B53" s="41">
        <f t="shared" ref="B53:M53" si="9">IFERROR(B13-B33,0)</f>
        <v>-2.3393532518827271</v>
      </c>
      <c r="C53" s="33">
        <f t="shared" si="9"/>
        <v>27.283986896618188</v>
      </c>
      <c r="D53" s="47">
        <f t="shared" si="9"/>
        <v>7.2833333333333314</v>
      </c>
      <c r="E53" s="47">
        <f t="shared" si="9"/>
        <v>0</v>
      </c>
      <c r="F53" s="47">
        <f t="shared" si="9"/>
        <v>0</v>
      </c>
      <c r="G53" s="41">
        <f t="shared" si="9"/>
        <v>75.898550724637687</v>
      </c>
      <c r="H53" s="33">
        <f t="shared" si="9"/>
        <v>56.996352583586628</v>
      </c>
      <c r="I53" s="47">
        <f t="shared" si="9"/>
        <v>-14.842585301837275</v>
      </c>
      <c r="J53" s="41">
        <f t="shared" si="9"/>
        <v>-85.63333333333334</v>
      </c>
      <c r="K53" s="33">
        <f t="shared" ref="K53" si="10">IFERROR(K13-K33,0)</f>
        <v>5.3527472527472497</v>
      </c>
      <c r="L53" s="33">
        <f t="shared" si="9"/>
        <v>243.05392156862752</v>
      </c>
      <c r="M53" s="46">
        <f t="shared" si="9"/>
        <v>437.59555555555556</v>
      </c>
    </row>
    <row r="54" spans="1:13" ht="12.75" customHeight="1">
      <c r="A54" s="103" t="s">
        <v>15</v>
      </c>
      <c r="B54" s="73">
        <f t="shared" ref="B54:M54" si="11">IFERROR(B14-B34,0)</f>
        <v>-0.19852501655923049</v>
      </c>
      <c r="C54" s="90">
        <f t="shared" si="11"/>
        <v>8.3820392156862766</v>
      </c>
      <c r="D54" s="106">
        <f t="shared" si="11"/>
        <v>-3.256178420735381</v>
      </c>
      <c r="E54" s="106">
        <f t="shared" si="11"/>
        <v>0</v>
      </c>
      <c r="F54" s="106">
        <f t="shared" si="11"/>
        <v>0</v>
      </c>
      <c r="G54" s="73">
        <f t="shared" si="11"/>
        <v>13.601851851851848</v>
      </c>
      <c r="H54" s="90">
        <f t="shared" si="11"/>
        <v>47.726998491704379</v>
      </c>
      <c r="I54" s="106">
        <f t="shared" si="11"/>
        <v>-8.3425925925925952</v>
      </c>
      <c r="J54" s="73">
        <f t="shared" si="11"/>
        <v>-19.787878787878796</v>
      </c>
      <c r="K54" s="90">
        <f t="shared" ref="K54" si="12">IFERROR(K14-K34,0)</f>
        <v>-2.9698529411764625</v>
      </c>
      <c r="L54" s="90">
        <f t="shared" si="11"/>
        <v>608.4</v>
      </c>
      <c r="M54" s="74">
        <f t="shared" si="11"/>
        <v>506.625</v>
      </c>
    </row>
    <row r="55" spans="1:13" ht="12.75" customHeight="1">
      <c r="A55" s="102" t="s">
        <v>16</v>
      </c>
      <c r="B55" s="41">
        <f t="shared" ref="B55:M55" si="13">IFERROR(B15-B35,0)</f>
        <v>8.5396402499828667</v>
      </c>
      <c r="C55" s="33">
        <f t="shared" si="13"/>
        <v>10.00545454545454</v>
      </c>
      <c r="D55" s="47">
        <f t="shared" si="13"/>
        <v>-31.125</v>
      </c>
      <c r="E55" s="47">
        <f t="shared" si="13"/>
        <v>0</v>
      </c>
      <c r="F55" s="47">
        <f t="shared" si="13"/>
        <v>0</v>
      </c>
      <c r="G55" s="41">
        <f t="shared" si="13"/>
        <v>143.17857142857144</v>
      </c>
      <c r="H55" s="33">
        <f t="shared" si="13"/>
        <v>29.166666666666657</v>
      </c>
      <c r="I55" s="47">
        <f t="shared" si="13"/>
        <v>-44</v>
      </c>
      <c r="J55" s="41">
        <f t="shared" si="13"/>
        <v>-17</v>
      </c>
      <c r="K55" s="33">
        <f t="shared" ref="K55" si="14">IFERROR(K15-K35,0)</f>
        <v>-58.260416666666657</v>
      </c>
      <c r="L55" s="33">
        <f t="shared" si="13"/>
        <v>744.41666666666674</v>
      </c>
      <c r="M55" s="46">
        <f t="shared" si="13"/>
        <v>822.66666666666674</v>
      </c>
    </row>
    <row r="56" spans="1:13" ht="12.75" customHeight="1">
      <c r="A56" s="103" t="s">
        <v>17</v>
      </c>
      <c r="B56" s="73">
        <f t="shared" ref="B56:M56" si="15">IFERROR(B16-B36,0)</f>
        <v>0.42071647648130295</v>
      </c>
      <c r="C56" s="90">
        <f t="shared" si="15"/>
        <v>-7.7780011827321118</v>
      </c>
      <c r="D56" s="106">
        <f t="shared" si="15"/>
        <v>12.312211981566804</v>
      </c>
      <c r="E56" s="106">
        <f t="shared" si="15"/>
        <v>0</v>
      </c>
      <c r="F56" s="106">
        <f t="shared" si="15"/>
        <v>0</v>
      </c>
      <c r="G56" s="73">
        <f t="shared" si="15"/>
        <v>-43.727272727272748</v>
      </c>
      <c r="H56" s="90">
        <f t="shared" si="15"/>
        <v>-12.100840336134411</v>
      </c>
      <c r="I56" s="106">
        <f t="shared" si="15"/>
        <v>-28.629870129870127</v>
      </c>
      <c r="J56" s="73">
        <f t="shared" si="15"/>
        <v>-34.5</v>
      </c>
      <c r="K56" s="90">
        <f t="shared" ref="K56" si="16">IFERROR(K16-K36,0)</f>
        <v>81.199728260869563</v>
      </c>
      <c r="L56" s="90">
        <f t="shared" si="15"/>
        <v>428.57142857142844</v>
      </c>
      <c r="M56" s="74">
        <f t="shared" si="15"/>
        <v>669.3579545454545</v>
      </c>
    </row>
    <row r="57" spans="1:13" ht="12.75" customHeight="1">
      <c r="A57" s="102" t="s">
        <v>18</v>
      </c>
      <c r="B57" s="41">
        <f t="shared" ref="B57:M57" si="17">IFERROR(B17-B37,0)</f>
        <v>2.2921604881769611</v>
      </c>
      <c r="C57" s="33">
        <f t="shared" si="17"/>
        <v>-0.10354910264163664</v>
      </c>
      <c r="D57" s="47">
        <f t="shared" si="17"/>
        <v>16.352280869357543</v>
      </c>
      <c r="E57" s="47">
        <f t="shared" si="17"/>
        <v>-9.6666666666666679</v>
      </c>
      <c r="F57" s="47">
        <f t="shared" si="17"/>
        <v>-20.237037037037027</v>
      </c>
      <c r="G57" s="41">
        <f t="shared" si="17"/>
        <v>-1.6854932301741314</v>
      </c>
      <c r="H57" s="33">
        <f t="shared" si="17"/>
        <v>-58.773076923076914</v>
      </c>
      <c r="I57" s="47">
        <f t="shared" si="17"/>
        <v>6.6611829220524896</v>
      </c>
      <c r="J57" s="41">
        <f t="shared" si="17"/>
        <v>-27.066666666666677</v>
      </c>
      <c r="K57" s="33">
        <f t="shared" ref="K57" si="18">IFERROR(K17-K37,0)</f>
        <v>15.299739195230998</v>
      </c>
      <c r="L57" s="33">
        <f t="shared" si="17"/>
        <v>-46.805833333333339</v>
      </c>
      <c r="M57" s="46">
        <f t="shared" si="17"/>
        <v>-270.69999999999982</v>
      </c>
    </row>
    <row r="58" spans="1:13" ht="12.75" customHeight="1">
      <c r="A58" s="103" t="s">
        <v>19</v>
      </c>
      <c r="B58" s="73">
        <f t="shared" ref="B58:M58" si="19">IFERROR(B18-B38,0)</f>
        <v>3.43241795089844</v>
      </c>
      <c r="C58" s="90">
        <f t="shared" si="19"/>
        <v>27.501736111111114</v>
      </c>
      <c r="D58" s="106">
        <f t="shared" si="19"/>
        <v>15.554525103933486</v>
      </c>
      <c r="E58" s="106">
        <f t="shared" si="19"/>
        <v>0</v>
      </c>
      <c r="F58" s="106">
        <f t="shared" si="19"/>
        <v>0</v>
      </c>
      <c r="G58" s="73">
        <f t="shared" si="19"/>
        <v>62.208791208791183</v>
      </c>
      <c r="H58" s="90">
        <f t="shared" si="19"/>
        <v>34.363425925925938</v>
      </c>
      <c r="I58" s="106">
        <f t="shared" si="19"/>
        <v>-16.094696969696969</v>
      </c>
      <c r="J58" s="73">
        <f t="shared" si="19"/>
        <v>0</v>
      </c>
      <c r="K58" s="90">
        <f t="shared" ref="K58" si="20">IFERROR(K18-K38,0)</f>
        <v>0</v>
      </c>
      <c r="L58" s="90">
        <f t="shared" si="19"/>
        <v>369</v>
      </c>
      <c r="M58" s="74">
        <f t="shared" si="19"/>
        <v>369</v>
      </c>
    </row>
    <row r="59" spans="1:13" ht="12.75" customHeight="1">
      <c r="A59" s="102" t="s">
        <v>20</v>
      </c>
      <c r="B59" s="41">
        <f t="shared" ref="B59:M59" si="21">IFERROR(B19-B39,0)</f>
        <v>3.1474131489679635</v>
      </c>
      <c r="C59" s="33">
        <f t="shared" si="21"/>
        <v>5.7426738172763976</v>
      </c>
      <c r="D59" s="47">
        <f t="shared" si="21"/>
        <v>3.4759358288769988</v>
      </c>
      <c r="E59" s="47">
        <f t="shared" si="21"/>
        <v>-13.74444444444444</v>
      </c>
      <c r="F59" s="47">
        <f t="shared" si="21"/>
        <v>-7.3678160919540403</v>
      </c>
      <c r="G59" s="41">
        <f t="shared" si="21"/>
        <v>-1.7716927453769813</v>
      </c>
      <c r="H59" s="33">
        <f t="shared" si="21"/>
        <v>39.15833333333336</v>
      </c>
      <c r="I59" s="47">
        <f t="shared" si="21"/>
        <v>-4.732660781841119</v>
      </c>
      <c r="J59" s="41">
        <f t="shared" si="21"/>
        <v>-2.8690476190476168</v>
      </c>
      <c r="K59" s="33">
        <f t="shared" ref="K59" si="22">IFERROR(K19-K39,0)</f>
        <v>20.678571428571423</v>
      </c>
      <c r="L59" s="33">
        <f t="shared" si="21"/>
        <v>230.90977443609023</v>
      </c>
      <c r="M59" s="46">
        <f t="shared" si="21"/>
        <v>254.33333333333337</v>
      </c>
    </row>
    <row r="60" spans="1:13" ht="12.75" customHeight="1">
      <c r="A60" s="103" t="s">
        <v>21</v>
      </c>
      <c r="B60" s="73">
        <f t="shared" ref="B60:M60" si="23">IFERROR(B20-B40,0)</f>
        <v>4.9199968406551804</v>
      </c>
      <c r="C60" s="90">
        <f t="shared" si="23"/>
        <v>-22.869047358634987</v>
      </c>
      <c r="D60" s="106">
        <f t="shared" si="23"/>
        <v>-1.2402802893309115</v>
      </c>
      <c r="E60" s="106">
        <f t="shared" si="23"/>
        <v>-36.722222222222229</v>
      </c>
      <c r="F60" s="106">
        <f t="shared" si="23"/>
        <v>3.2460765850596545</v>
      </c>
      <c r="G60" s="73">
        <f t="shared" si="23"/>
        <v>-46.893805309734603</v>
      </c>
      <c r="H60" s="90">
        <f t="shared" si="23"/>
        <v>49.926470588235304</v>
      </c>
      <c r="I60" s="106">
        <f t="shared" si="23"/>
        <v>-3.5065830721003124</v>
      </c>
      <c r="J60" s="73">
        <f t="shared" si="23"/>
        <v>40.701501877346686</v>
      </c>
      <c r="K60" s="90">
        <f t="shared" ref="K60" si="24">IFERROR(K20-K40,0)</f>
        <v>-23.385116370517849</v>
      </c>
      <c r="L60" s="90">
        <f t="shared" si="23"/>
        <v>-192.28096539162129</v>
      </c>
      <c r="M60" s="74">
        <f t="shared" si="23"/>
        <v>-248.95268044324666</v>
      </c>
    </row>
    <row r="61" spans="1:13" ht="12.75" customHeight="1">
      <c r="A61" s="102" t="s">
        <v>22</v>
      </c>
      <c r="B61" s="41">
        <f t="shared" ref="B61:M61" si="25">IFERROR(B21-B41,0)</f>
        <v>1.4532704109528964</v>
      </c>
      <c r="C61" s="33">
        <f t="shared" si="25"/>
        <v>-18.349516169051356</v>
      </c>
      <c r="D61" s="47">
        <f t="shared" si="25"/>
        <v>12.985632183908052</v>
      </c>
      <c r="E61" s="47">
        <f t="shared" si="25"/>
        <v>-79.333333333333343</v>
      </c>
      <c r="F61" s="47">
        <f t="shared" si="25"/>
        <v>-64.824999999999989</v>
      </c>
      <c r="G61" s="41">
        <f t="shared" si="25"/>
        <v>-41.407407407407391</v>
      </c>
      <c r="H61" s="33">
        <f t="shared" si="25"/>
        <v>63.084615384615347</v>
      </c>
      <c r="I61" s="47">
        <f t="shared" si="25"/>
        <v>-20.097338935574243</v>
      </c>
      <c r="J61" s="41">
        <f t="shared" si="25"/>
        <v>-13.281818181818181</v>
      </c>
      <c r="K61" s="33">
        <f t="shared" ref="K61" si="26">IFERROR(K21-K41,0)</f>
        <v>18.679039622919426</v>
      </c>
      <c r="L61" s="33">
        <f t="shared" si="25"/>
        <v>-0.78571428571433444</v>
      </c>
      <c r="M61" s="46">
        <f t="shared" si="25"/>
        <v>-661</v>
      </c>
    </row>
    <row r="62" spans="1:13" ht="12.75" customHeight="1">
      <c r="A62" s="103" t="s">
        <v>23</v>
      </c>
      <c r="B62" s="73">
        <f t="shared" ref="B62:M62" si="27">IFERROR(B22-B42,0)</f>
        <v>5.7098282748276858</v>
      </c>
      <c r="C62" s="90">
        <f t="shared" si="27"/>
        <v>23.888248847926292</v>
      </c>
      <c r="D62" s="106">
        <f t="shared" si="27"/>
        <v>11.38095238095238</v>
      </c>
      <c r="E62" s="106">
        <f t="shared" si="27"/>
        <v>-271</v>
      </c>
      <c r="F62" s="106">
        <f t="shared" si="27"/>
        <v>95.666666666666686</v>
      </c>
      <c r="G62" s="73">
        <f t="shared" si="27"/>
        <v>111.04999999999995</v>
      </c>
      <c r="H62" s="90">
        <f t="shared" si="27"/>
        <v>61.533333333333331</v>
      </c>
      <c r="I62" s="106">
        <f t="shared" si="27"/>
        <v>-33.873626373626365</v>
      </c>
      <c r="J62" s="73">
        <f t="shared" si="27"/>
        <v>-14.666666666666671</v>
      </c>
      <c r="K62" s="90">
        <f t="shared" ref="K62" si="28">IFERROR(K22-K42,0)</f>
        <v>-21.578823529411764</v>
      </c>
      <c r="L62" s="90">
        <f t="shared" si="27"/>
        <v>-566</v>
      </c>
      <c r="M62" s="74">
        <f t="shared" si="27"/>
        <v>-1476</v>
      </c>
    </row>
    <row r="63" spans="1:13" ht="12.75" customHeight="1">
      <c r="A63" s="102" t="s">
        <v>24</v>
      </c>
      <c r="B63" s="41">
        <f t="shared" ref="B63:M63" si="29">IFERROR(B23-B43,0)</f>
        <v>0.68836862399494692</v>
      </c>
      <c r="C63" s="33">
        <f t="shared" si="29"/>
        <v>26.96047806600572</v>
      </c>
      <c r="D63" s="47">
        <f t="shared" si="29"/>
        <v>11.584864570573018</v>
      </c>
      <c r="E63" s="47">
        <f t="shared" si="29"/>
        <v>0</v>
      </c>
      <c r="F63" s="47">
        <f t="shared" si="29"/>
        <v>0</v>
      </c>
      <c r="G63" s="41">
        <f t="shared" si="29"/>
        <v>30.06984126984122</v>
      </c>
      <c r="H63" s="33">
        <f t="shared" si="29"/>
        <v>26.570902750871767</v>
      </c>
      <c r="I63" s="47">
        <f t="shared" si="29"/>
        <v>22.567710657388545</v>
      </c>
      <c r="J63" s="41">
        <f t="shared" si="29"/>
        <v>26.142946708463953</v>
      </c>
      <c r="K63" s="33">
        <f t="shared" si="29"/>
        <v>0</v>
      </c>
      <c r="L63" s="33">
        <f t="shared" si="29"/>
        <v>-66.154545454545485</v>
      </c>
      <c r="M63" s="46">
        <f t="shared" si="29"/>
        <v>99.946428571428555</v>
      </c>
    </row>
    <row r="64" spans="1:13" ht="12.75" customHeight="1">
      <c r="A64" s="103" t="s">
        <v>25</v>
      </c>
      <c r="B64" s="73">
        <f t="shared" ref="B64:M64" si="30">IFERROR(B24-B44,0)</f>
        <v>3.8677543982783504</v>
      </c>
      <c r="C64" s="90">
        <f t="shared" si="30"/>
        <v>39.189520721983712</v>
      </c>
      <c r="D64" s="90">
        <f t="shared" si="30"/>
        <v>15.487244897959187</v>
      </c>
      <c r="E64" s="90">
        <f t="shared" si="30"/>
        <v>0</v>
      </c>
      <c r="F64" s="90">
        <f t="shared" si="30"/>
        <v>0</v>
      </c>
      <c r="G64" s="73">
        <f t="shared" si="30"/>
        <v>-29.816666666666663</v>
      </c>
      <c r="H64" s="90">
        <f t="shared" si="30"/>
        <v>99.646236559139794</v>
      </c>
      <c r="I64" s="90">
        <f t="shared" si="30"/>
        <v>-1.1331923890063464</v>
      </c>
      <c r="J64" s="73">
        <f t="shared" si="30"/>
        <v>-34</v>
      </c>
      <c r="K64" s="90">
        <f t="shared" ref="K64" si="31">IFERROR(K24-K44,0)</f>
        <v>22.313131313131315</v>
      </c>
      <c r="L64" s="90">
        <f t="shared" si="30"/>
        <v>1312</v>
      </c>
      <c r="M64" s="74">
        <f t="shared" si="30"/>
        <v>4053</v>
      </c>
    </row>
    <row r="65" spans="1:13" ht="12.75" customHeight="1">
      <c r="A65" s="102" t="s">
        <v>26</v>
      </c>
      <c r="B65" s="41">
        <f t="shared" ref="B65:M65" si="32">IFERROR(B25-B45,0)</f>
        <v>5.9793654371071554</v>
      </c>
      <c r="C65" s="33">
        <f t="shared" si="32"/>
        <v>13.413853503184711</v>
      </c>
      <c r="D65" s="47">
        <f t="shared" si="32"/>
        <v>12.731682146542838</v>
      </c>
      <c r="E65" s="47">
        <f t="shared" si="32"/>
        <v>0</v>
      </c>
      <c r="F65" s="47">
        <f t="shared" si="32"/>
        <v>-40</v>
      </c>
      <c r="G65" s="41">
        <f t="shared" si="32"/>
        <v>66.333333333333314</v>
      </c>
      <c r="H65" s="33">
        <f t="shared" si="32"/>
        <v>19.13290287866559</v>
      </c>
      <c r="I65" s="47">
        <f t="shared" si="32"/>
        <v>-7.2446428571428569</v>
      </c>
      <c r="J65" s="41">
        <f t="shared" si="32"/>
        <v>-13</v>
      </c>
      <c r="K65" s="33">
        <f t="shared" ref="K65" si="33">IFERROR(K25-K45,0)</f>
        <v>25.759259259259252</v>
      </c>
      <c r="L65" s="33">
        <f t="shared" si="32"/>
        <v>3.5833333333332575</v>
      </c>
      <c r="M65" s="46">
        <f t="shared" si="32"/>
        <v>-287.25</v>
      </c>
    </row>
    <row r="66" spans="1:13" ht="12.75" customHeight="1">
      <c r="A66" s="104" t="s">
        <v>27</v>
      </c>
      <c r="B66" s="69">
        <f t="shared" ref="B66:M66" si="34">IFERROR(B26-B46,0)</f>
        <v>-7.3915178712226748</v>
      </c>
      <c r="C66" s="70">
        <f t="shared" si="34"/>
        <v>41.558334183933852</v>
      </c>
      <c r="D66" s="109">
        <f t="shared" si="34"/>
        <v>15.228031145717452</v>
      </c>
      <c r="E66" s="109">
        <f t="shared" si="34"/>
        <v>0</v>
      </c>
      <c r="F66" s="109">
        <f t="shared" si="34"/>
        <v>0</v>
      </c>
      <c r="G66" s="69">
        <f t="shared" si="34"/>
        <v>-18.545454545454561</v>
      </c>
      <c r="H66" s="70">
        <f t="shared" si="34"/>
        <v>116.08403361344537</v>
      </c>
      <c r="I66" s="109">
        <f t="shared" si="34"/>
        <v>-1.0295485636114989</v>
      </c>
      <c r="J66" s="69">
        <f t="shared" si="34"/>
        <v>57.599999999999994</v>
      </c>
      <c r="K66" s="70">
        <f t="shared" si="34"/>
        <v>0</v>
      </c>
      <c r="L66" s="70">
        <f t="shared" si="34"/>
        <v>35155.666666666664</v>
      </c>
      <c r="M66" s="95">
        <f t="shared" si="34"/>
        <v>52847</v>
      </c>
    </row>
    <row r="67" spans="1:13" ht="12.75" customHeight="1">
      <c r="A67" s="257" t="s">
        <v>194</v>
      </c>
      <c r="B67" s="257"/>
      <c r="C67" s="257"/>
      <c r="D67" s="257"/>
      <c r="E67" s="257"/>
      <c r="F67" s="257"/>
      <c r="G67" s="257"/>
      <c r="H67" s="257"/>
      <c r="I67" s="257"/>
      <c r="J67" s="257"/>
      <c r="K67" s="257"/>
      <c r="L67" s="257"/>
      <c r="M67" s="257"/>
    </row>
    <row r="68" spans="1:13" ht="12.75" customHeight="1">
      <c r="A68" s="249" t="s">
        <v>85</v>
      </c>
      <c r="B68" s="249"/>
      <c r="C68" s="249"/>
      <c r="D68" s="249"/>
      <c r="E68" s="249"/>
      <c r="F68" s="249"/>
      <c r="G68" s="249"/>
      <c r="H68" s="249"/>
      <c r="I68" s="249"/>
      <c r="J68" s="249"/>
      <c r="K68" s="249"/>
      <c r="L68" s="249"/>
      <c r="M68" s="249"/>
    </row>
    <row r="69" spans="1:13" ht="12.75" customHeight="1">
      <c r="A69" s="249" t="s">
        <v>86</v>
      </c>
      <c r="B69" s="249"/>
      <c r="C69" s="249"/>
      <c r="D69" s="249"/>
      <c r="E69" s="249"/>
      <c r="F69" s="249"/>
      <c r="G69" s="249"/>
      <c r="H69" s="249"/>
      <c r="I69" s="249"/>
      <c r="J69" s="249"/>
      <c r="K69" s="249"/>
      <c r="L69" s="249"/>
      <c r="M69" s="249"/>
    </row>
    <row r="70" spans="1:13" ht="12.75" customHeight="1">
      <c r="A70" s="250" t="s">
        <v>88</v>
      </c>
      <c r="B70" s="250"/>
      <c r="C70" s="250"/>
      <c r="D70" s="250"/>
      <c r="E70" s="250"/>
      <c r="F70" s="250"/>
      <c r="G70" s="250"/>
      <c r="H70" s="250"/>
      <c r="I70" s="250"/>
      <c r="J70" s="250"/>
      <c r="K70" s="250"/>
      <c r="L70" s="250"/>
      <c r="M70" s="250"/>
    </row>
    <row r="71" spans="1:13" ht="38.25" customHeight="1">
      <c r="A71" s="250" t="s">
        <v>280</v>
      </c>
      <c r="B71" s="250"/>
      <c r="C71" s="250"/>
      <c r="D71" s="250"/>
      <c r="E71" s="250"/>
      <c r="F71" s="250"/>
      <c r="G71" s="250"/>
      <c r="H71" s="250"/>
      <c r="I71" s="250"/>
      <c r="J71" s="250"/>
      <c r="K71" s="250"/>
      <c r="L71" s="250"/>
      <c r="M71" s="250"/>
    </row>
    <row r="72" spans="1:13" ht="12.75" customHeight="1">
      <c r="A72" s="250" t="s">
        <v>284</v>
      </c>
      <c r="B72" s="250"/>
      <c r="C72" s="250"/>
      <c r="D72" s="250"/>
      <c r="E72" s="250"/>
      <c r="F72" s="250"/>
      <c r="G72" s="250"/>
      <c r="H72" s="250"/>
      <c r="I72" s="250"/>
      <c r="J72" s="250"/>
      <c r="K72" s="250"/>
      <c r="L72" s="250"/>
      <c r="M72" s="250"/>
    </row>
    <row r="73" spans="1:13" ht="12.75" customHeight="1">
      <c r="A73" s="250" t="s">
        <v>58</v>
      </c>
      <c r="B73" s="250"/>
      <c r="C73" s="250"/>
      <c r="D73" s="250"/>
      <c r="E73" s="250"/>
      <c r="F73" s="250"/>
      <c r="G73" s="250"/>
      <c r="H73" s="250"/>
      <c r="I73" s="250"/>
      <c r="J73" s="250"/>
      <c r="K73" s="250"/>
      <c r="L73" s="250"/>
      <c r="M73" s="250"/>
    </row>
    <row r="74" spans="1:13">
      <c r="A74" s="132"/>
      <c r="B74" s="132"/>
      <c r="C74" s="132"/>
      <c r="D74" s="132"/>
      <c r="E74" s="132"/>
      <c r="F74" s="132"/>
      <c r="G74" s="132"/>
      <c r="H74" s="132"/>
      <c r="I74" s="132"/>
      <c r="J74" s="132"/>
      <c r="K74" s="132"/>
      <c r="L74" s="132"/>
      <c r="M74" s="132"/>
    </row>
  </sheetData>
  <mergeCells count="23">
    <mergeCell ref="A1:I1"/>
    <mergeCell ref="J1:M1"/>
    <mergeCell ref="A70:M70"/>
    <mergeCell ref="A73:M73"/>
    <mergeCell ref="A3:A6"/>
    <mergeCell ref="B3:B5"/>
    <mergeCell ref="C3:H3"/>
    <mergeCell ref="C4:C5"/>
    <mergeCell ref="D4:H4"/>
    <mergeCell ref="I4:I5"/>
    <mergeCell ref="A69:M69"/>
    <mergeCell ref="A68:M68"/>
    <mergeCell ref="A67:M67"/>
    <mergeCell ref="A71:M71"/>
    <mergeCell ref="A72:M72"/>
    <mergeCell ref="A2:M2"/>
    <mergeCell ref="B27:M27"/>
    <mergeCell ref="B47:M47"/>
    <mergeCell ref="L3:M3"/>
    <mergeCell ref="L4:L5"/>
    <mergeCell ref="B6:M6"/>
    <mergeCell ref="B7:M7"/>
    <mergeCell ref="I3:K3"/>
  </mergeCells>
  <hyperlinks>
    <hyperlink ref="A1" location="Inhalt!A1" display="zurück zum Inhalt" xr:uid="{00000000-0004-0000-0B00-000000000000}"/>
  </hyperlinks>
  <pageMargins left="0.78740157499999996" right="0.78740157499999996" top="0.984251969" bottom="0.984251969" header="0.4921259845" footer="0.4921259845"/>
  <pageSetup paperSize="9" scale="63"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Q73"/>
  <sheetViews>
    <sheetView showGridLines="0" zoomScaleNormal="100" workbookViewId="0">
      <selection sqref="A1:M1"/>
    </sheetView>
  </sheetViews>
  <sheetFormatPr baseColWidth="10" defaultRowHeight="13.2"/>
  <cols>
    <col min="1" max="1" width="25.109375" customWidth="1"/>
    <col min="2" max="10" width="10.6640625" customWidth="1"/>
    <col min="11" max="11" width="10.88671875" customWidth="1"/>
    <col min="12" max="13" width="10.6640625" customWidth="1"/>
  </cols>
  <sheetData>
    <row r="1" spans="1:17" ht="24" customHeight="1">
      <c r="A1" s="206" t="s">
        <v>48</v>
      </c>
      <c r="B1" s="207"/>
      <c r="C1" s="207"/>
      <c r="D1" s="207"/>
      <c r="E1" s="207"/>
      <c r="F1" s="207"/>
      <c r="G1" s="207"/>
      <c r="H1" s="207"/>
      <c r="I1" s="207"/>
      <c r="J1" s="207"/>
      <c r="K1" s="207"/>
      <c r="L1" s="207"/>
      <c r="M1" s="207"/>
    </row>
    <row r="2" spans="1:17" ht="15" customHeight="1">
      <c r="A2" s="269" t="s">
        <v>298</v>
      </c>
      <c r="B2" s="269"/>
      <c r="C2" s="269"/>
      <c r="D2" s="269"/>
      <c r="E2" s="269"/>
      <c r="F2" s="269"/>
      <c r="G2" s="269"/>
      <c r="H2" s="269"/>
      <c r="I2" s="269"/>
      <c r="J2" s="269"/>
      <c r="K2" s="269"/>
      <c r="L2" s="269"/>
      <c r="M2" s="269"/>
    </row>
    <row r="3" spans="1:17" ht="25.5" customHeight="1">
      <c r="A3" s="236" t="s">
        <v>0</v>
      </c>
      <c r="B3" s="245" t="s">
        <v>30</v>
      </c>
      <c r="C3" s="225" t="s">
        <v>279</v>
      </c>
      <c r="D3" s="225"/>
      <c r="E3" s="225"/>
      <c r="F3" s="225"/>
      <c r="G3" s="225"/>
      <c r="H3" s="225"/>
      <c r="I3" s="238" t="s">
        <v>2</v>
      </c>
      <c r="J3" s="239"/>
      <c r="K3" s="240"/>
      <c r="L3" s="225" t="s">
        <v>57</v>
      </c>
      <c r="M3" s="238"/>
    </row>
    <row r="4" spans="1:17" ht="12.75" customHeight="1">
      <c r="A4" s="221"/>
      <c r="B4" s="217"/>
      <c r="C4" s="224" t="s">
        <v>3</v>
      </c>
      <c r="D4" s="225" t="s">
        <v>4</v>
      </c>
      <c r="E4" s="225"/>
      <c r="F4" s="225"/>
      <c r="G4" s="225"/>
      <c r="H4" s="225"/>
      <c r="I4" s="224" t="s">
        <v>3</v>
      </c>
      <c r="J4" s="43" t="s">
        <v>4</v>
      </c>
      <c r="K4" s="43" t="s">
        <v>122</v>
      </c>
      <c r="L4" s="225" t="s">
        <v>3</v>
      </c>
      <c r="M4" s="44" t="s">
        <v>4</v>
      </c>
    </row>
    <row r="5" spans="1:17" ht="51" customHeight="1">
      <c r="A5" s="221"/>
      <c r="B5" s="218"/>
      <c r="C5" s="223"/>
      <c r="D5" s="43" t="s">
        <v>5</v>
      </c>
      <c r="E5" s="43" t="s">
        <v>6</v>
      </c>
      <c r="F5" s="43" t="s">
        <v>28</v>
      </c>
      <c r="G5" s="43" t="s">
        <v>8</v>
      </c>
      <c r="H5" s="43" t="s">
        <v>281</v>
      </c>
      <c r="I5" s="223"/>
      <c r="J5" s="32" t="s">
        <v>9</v>
      </c>
      <c r="K5" s="32" t="s">
        <v>123</v>
      </c>
      <c r="L5" s="225"/>
      <c r="M5" s="44" t="s">
        <v>77</v>
      </c>
    </row>
    <row r="6" spans="1:17" ht="12.75" customHeight="1">
      <c r="A6" s="222"/>
      <c r="B6" s="264" t="s">
        <v>10</v>
      </c>
      <c r="C6" s="265"/>
      <c r="D6" s="265"/>
      <c r="E6" s="265"/>
      <c r="F6" s="265"/>
      <c r="G6" s="265"/>
      <c r="H6" s="265"/>
      <c r="I6" s="265"/>
      <c r="J6" s="265"/>
      <c r="K6" s="265"/>
      <c r="L6" s="265"/>
      <c r="M6" s="265"/>
    </row>
    <row r="7" spans="1:17" ht="12.75" customHeight="1">
      <c r="A7" s="115"/>
      <c r="B7" s="281" t="s">
        <v>190</v>
      </c>
      <c r="C7" s="281"/>
      <c r="D7" s="281"/>
      <c r="E7" s="281"/>
      <c r="F7" s="281"/>
      <c r="G7" s="281"/>
      <c r="H7" s="281"/>
      <c r="I7" s="281"/>
      <c r="J7" s="281"/>
      <c r="K7" s="281"/>
      <c r="L7" s="281"/>
      <c r="M7" s="281"/>
    </row>
    <row r="8" spans="1:17" ht="12.75" customHeight="1">
      <c r="A8" s="98" t="s">
        <v>11</v>
      </c>
      <c r="B8" s="91">
        <f>IFERROR('Tab. B1-9web'!B8/'Tab. B1-7web'!B8,0)</f>
        <v>70.567813616563072</v>
      </c>
      <c r="C8" s="91">
        <f>IFERROR('Tab. B1-9web'!C8/'Tab. B1-7web'!C8,0)</f>
        <v>279.44825565361282</v>
      </c>
      <c r="D8" s="91">
        <f>IFERROR('Tab. B1-9web'!D8/'Tab. B1-7web'!D8,0)</f>
        <v>209.0013723068478</v>
      </c>
      <c r="E8" s="91">
        <f>IFERROR('Tab. B1-9web'!E8/'Tab. B1-7web'!E8,0)</f>
        <v>183.25504322766571</v>
      </c>
      <c r="F8" s="91">
        <f>IFERROR('Tab. B1-9web'!F8/'Tab. B1-7web'!F8,0)</f>
        <v>489.29942279942281</v>
      </c>
      <c r="G8" s="91">
        <f>IFERROR('Tab. B1-9web'!G8/'Tab. B1-7web'!G8,0)</f>
        <v>763.86029691663498</v>
      </c>
      <c r="H8" s="91">
        <f>IFERROR('Tab. B1-9web'!H8/'Tab. B1-7web'!H8,0)</f>
        <v>400.04268156424581</v>
      </c>
      <c r="I8" s="91">
        <f>IFERROR('Tab. B1-9web'!I8/'Tab. B1-7web'!I8,0)</f>
        <v>327.12805662805664</v>
      </c>
      <c r="J8" s="91">
        <f>IFERROR('Tab. B1-9web'!J8/'Tab. B1-7web'!J8,0)</f>
        <v>591.28196443691786</v>
      </c>
      <c r="K8" s="91">
        <f>IFERROR('Tab. B1-9web'!K8/'Tab. B1-7web'!K8,0)</f>
        <v>96.654895666131623</v>
      </c>
      <c r="L8" s="91">
        <f>IFERROR('Tab. B1-9web'!L8/'Tab. B1-7web'!L8,0)</f>
        <v>5985.4097560975606</v>
      </c>
      <c r="M8" s="97">
        <f>IFERROR('Tab. B1-9web'!M8/'Tab. B1-7web'!M8,0)</f>
        <v>3788.3989361702129</v>
      </c>
      <c r="N8" s="123"/>
      <c r="O8" s="133"/>
      <c r="P8" s="133"/>
      <c r="Q8" s="133"/>
    </row>
    <row r="9" spans="1:17" ht="12.75" customHeight="1">
      <c r="A9" s="100" t="s">
        <v>80</v>
      </c>
      <c r="B9" s="33">
        <f>IFERROR('Tab. B1-9web'!B9/'Tab. B1-7web'!B9,0)</f>
        <v>63.721565455450474</v>
      </c>
      <c r="C9" s="33">
        <f>IFERROR('Tab. B1-9web'!C9/'Tab. B1-7web'!C9,0)</f>
        <v>283.80086840634539</v>
      </c>
      <c r="D9" s="33">
        <f>IFERROR('Tab. B1-9web'!D9/'Tab. B1-7web'!D9,0)</f>
        <v>209.76563550773369</v>
      </c>
      <c r="E9" s="33">
        <f>IFERROR('Tab. B1-9web'!E9/'Tab. B1-7web'!E9,0)</f>
        <v>183.25504322766571</v>
      </c>
      <c r="F9" s="33">
        <f>IFERROR('Tab. B1-9web'!F9/'Tab. B1-7web'!F9,0)</f>
        <v>489.29942279942281</v>
      </c>
      <c r="G9" s="33">
        <f>IFERROR('Tab. B1-9web'!G9/'Tab. B1-7web'!G9,0)</f>
        <v>791.59008579599617</v>
      </c>
      <c r="H9" s="33">
        <f>IFERROR('Tab. B1-9web'!H9/'Tab. B1-7web'!H9,0)</f>
        <v>402.96194186394968</v>
      </c>
      <c r="I9" s="33">
        <f>IFERROR('Tab. B1-9web'!I9/'Tab. B1-7web'!I9,0)</f>
        <v>336.04651162790697</v>
      </c>
      <c r="J9" s="33">
        <f>IFERROR('Tab. B1-9web'!J9/'Tab. B1-7web'!J9,0)</f>
        <v>614.69549456240293</v>
      </c>
      <c r="K9" s="33">
        <f>IFERROR('Tab. B1-9web'!K9/'Tab. B1-7web'!K9,0)</f>
        <v>97.508021390374338</v>
      </c>
      <c r="L9" s="33">
        <f>IFERROR('Tab. B1-9web'!L9/'Tab. B1-7web'!L9,0)</f>
        <v>6167.8861538461542</v>
      </c>
      <c r="M9" s="46">
        <f>IFERROR('Tab. B1-9web'!M9/'Tab. B1-7web'!M9,0)</f>
        <v>3832.6883116883118</v>
      </c>
      <c r="N9" s="123"/>
      <c r="O9" s="133"/>
      <c r="P9" s="133"/>
      <c r="Q9" s="133"/>
    </row>
    <row r="10" spans="1:17" ht="12.75" customHeight="1">
      <c r="A10" s="101" t="s">
        <v>81</v>
      </c>
      <c r="B10" s="90">
        <f>IFERROR('Tab. B1-9web'!B10/'Tab. B1-7web'!B10,0)</f>
        <v>95.810506997017669</v>
      </c>
      <c r="C10" s="90">
        <f>IFERROR('Tab. B1-9web'!C10/'Tab. B1-7web'!C10,0)</f>
        <v>261.83104228293024</v>
      </c>
      <c r="D10" s="90">
        <f>IFERROR('Tab. B1-9web'!D10/'Tab. B1-7web'!D10,0)</f>
        <v>205.60642270351008</v>
      </c>
      <c r="E10" s="93">
        <f>IFERROR('Tab. B1-9web'!E10/'Tab. B1-7web'!E10,0)</f>
        <v>0</v>
      </c>
      <c r="F10" s="93">
        <f>IFERROR('Tab. B1-9web'!F10/'Tab. B1-7web'!F10,0)</f>
        <v>0</v>
      </c>
      <c r="G10" s="90">
        <f>IFERROR('Tab. B1-9web'!G10/'Tab. B1-7web'!G10,0)</f>
        <v>653.8846880907372</v>
      </c>
      <c r="H10" s="90">
        <f>IFERROR('Tab. B1-9web'!H10/'Tab. B1-7web'!H10,0)</f>
        <v>391.48242530755709</v>
      </c>
      <c r="I10" s="90">
        <f>IFERROR('Tab. B1-9web'!I10/'Tab. B1-7web'!I10,0)</f>
        <v>281.32082922013819</v>
      </c>
      <c r="J10" s="90">
        <f>IFERROR('Tab. B1-9web'!J10/'Tab. B1-7web'!J10,0)</f>
        <v>486.38283062645013</v>
      </c>
      <c r="K10" s="90">
        <f>IFERROR('Tab. B1-9web'!K10/'Tab. B1-7web'!K10,0)</f>
        <v>88.935483870967744</v>
      </c>
      <c r="L10" s="90">
        <f>IFERROR('Tab. B1-9web'!L10/'Tab. B1-7web'!L10,0)</f>
        <v>5287.7058823529414</v>
      </c>
      <c r="M10" s="74">
        <f>IFERROR('Tab. B1-9web'!M10/'Tab. B1-7web'!M10,0)</f>
        <v>3587.794117647059</v>
      </c>
      <c r="N10" s="123"/>
      <c r="O10" s="133"/>
      <c r="P10" s="133"/>
      <c r="Q10" s="133"/>
    </row>
    <row r="11" spans="1:17" ht="12.75" customHeight="1">
      <c r="A11" s="102" t="s">
        <v>12</v>
      </c>
      <c r="B11" s="41">
        <f>IFERROR('Tab. B1-9web'!B11/'Tab. B1-7web'!B11,0)</f>
        <v>50.734104046242777</v>
      </c>
      <c r="C11" s="33">
        <f>IFERROR('Tab. B1-9web'!C11/'Tab. B1-7web'!C11,0)</f>
        <v>238.93907466788824</v>
      </c>
      <c r="D11" s="47">
        <f>IFERROR('Tab. B1-9web'!D11/'Tab. B1-7web'!D11,0)</f>
        <v>168.05040418449835</v>
      </c>
      <c r="E11" s="33">
        <f>IFERROR('Tab. B1-9web'!E11/'Tab. B1-7web'!E11,0)</f>
        <v>179.03125</v>
      </c>
      <c r="F11" s="33">
        <f>IFERROR('Tab. B1-9web'!F11/'Tab. B1-7web'!F11,0)</f>
        <v>485.13965087281798</v>
      </c>
      <c r="G11" s="40">
        <f>IFERROR('Tab. B1-9web'!G11/'Tab. B1-7web'!G11,0)</f>
        <v>697.75265957446811</v>
      </c>
      <c r="H11" s="33">
        <f>IFERROR('Tab. B1-9web'!H11/'Tab. B1-7web'!H11,0)</f>
        <v>278.88157894736844</v>
      </c>
      <c r="I11" s="40">
        <f>IFERROR('Tab. B1-9web'!I11/'Tab. B1-7web'!I11,0)</f>
        <v>274.46107784431138</v>
      </c>
      <c r="J11" s="33">
        <f>IFERROR('Tab. B1-9web'!J11/'Tab. B1-7web'!J11,0)</f>
        <v>386.94153225806451</v>
      </c>
      <c r="K11" s="33">
        <f>IFERROR('Tab. B1-9web'!K11/'Tab. B1-7web'!K11,0)</f>
        <v>131.25</v>
      </c>
      <c r="L11" s="33">
        <f>IFERROR('Tab. B1-9web'!L11/'Tab. B1-7web'!L11,0)</f>
        <v>4534.6571428571433</v>
      </c>
      <c r="M11" s="46">
        <f>IFERROR('Tab. B1-9web'!M11/'Tab. B1-7web'!M11,0)</f>
        <v>2850.9</v>
      </c>
      <c r="N11" s="123"/>
      <c r="O11" s="133"/>
      <c r="P11" s="133"/>
      <c r="Q11" s="133"/>
    </row>
    <row r="12" spans="1:17" ht="12.75" customHeight="1">
      <c r="A12" s="103" t="s">
        <v>13</v>
      </c>
      <c r="B12" s="73">
        <f>IFERROR('Tab. B1-9web'!B12/'Tab. B1-7web'!B12,0)</f>
        <v>72.148666666666671</v>
      </c>
      <c r="C12" s="90">
        <f>IFERROR('Tab. B1-9web'!C12/'Tab. B1-7web'!C12,0)</f>
        <v>300.97898202076476</v>
      </c>
      <c r="D12" s="106">
        <f>IFERROR('Tab. B1-9web'!D12/'Tab. B1-7web'!D12,0)</f>
        <v>213.54413062665489</v>
      </c>
      <c r="E12" s="93">
        <f>IFERROR('Tab. B1-9web'!E12/'Tab. B1-7web'!E12,0)</f>
        <v>0</v>
      </c>
      <c r="F12" s="90">
        <f>IFERROR('Tab. B1-9web'!F12/'Tab. B1-7web'!F12,0)</f>
        <v>590.06562499999995</v>
      </c>
      <c r="G12" s="114">
        <f>IFERROR('Tab. B1-9web'!G12/'Tab. B1-7web'!G12,0)</f>
        <v>805.03351955307267</v>
      </c>
      <c r="H12" s="93">
        <f>IFERROR('Tab. B1-9web'!H12/'Tab. B1-7web'!H12,0)</f>
        <v>233.76506024096386</v>
      </c>
      <c r="I12" s="73">
        <f>IFERROR('Tab. B1-9web'!I12/'Tab. B1-7web'!I12,0)</f>
        <v>440.31497175141243</v>
      </c>
      <c r="J12" s="90">
        <f>IFERROR('Tab. B1-9web'!J12/'Tab. B1-7web'!J12,0)</f>
        <v>1287.8288770053475</v>
      </c>
      <c r="K12" s="90">
        <f>IFERROR('Tab. B1-9web'!K12/'Tab. B1-7web'!K12,0)</f>
        <v>64.637931034482762</v>
      </c>
      <c r="L12" s="90">
        <f>IFERROR('Tab. B1-9web'!L12/'Tab. B1-7web'!L12,0)</f>
        <v>6045.1428571428569</v>
      </c>
      <c r="M12" s="74">
        <f>IFERROR('Tab. B1-9web'!M12/'Tab. B1-7web'!M12,0)</f>
        <v>4094.9333333333334</v>
      </c>
      <c r="N12" s="123"/>
      <c r="O12" s="133"/>
      <c r="P12" s="133"/>
      <c r="Q12" s="133"/>
    </row>
    <row r="13" spans="1:17" ht="12.75" customHeight="1">
      <c r="A13" s="102" t="s">
        <v>14</v>
      </c>
      <c r="B13" s="41">
        <f>IFERROR('Tab. B1-9web'!B13/'Tab. B1-7web'!B13,0)</f>
        <v>112.13945578231292</v>
      </c>
      <c r="C13" s="33">
        <f>IFERROR('Tab. B1-9web'!C13/'Tab. B1-7web'!C13,0)</f>
        <v>325.47095621090261</v>
      </c>
      <c r="D13" s="47">
        <f>IFERROR('Tab. B1-9web'!D13/'Tab. B1-7web'!D13,0)</f>
        <v>323.62886597938143</v>
      </c>
      <c r="E13" s="80">
        <f>IFERROR('Tab. B1-9web'!E13/'Tab. B1-7web'!E13,0)</f>
        <v>0</v>
      </c>
      <c r="F13" s="80">
        <f>IFERROR('Tab. B1-9web'!F13/'Tab. B1-7web'!F13,0)</f>
        <v>0</v>
      </c>
      <c r="G13" s="40">
        <f>IFERROR('Tab. B1-9web'!G13/'Tab. B1-7web'!G13,0)</f>
        <v>813.74736842105267</v>
      </c>
      <c r="H13" s="33">
        <f>IFERROR('Tab. B1-9web'!H13/'Tab. B1-7web'!H13,0)</f>
        <v>689.021897810219</v>
      </c>
      <c r="I13" s="40">
        <f>IFERROR('Tab. B1-9web'!I13/'Tab. B1-7web'!I13,0)</f>
        <v>316.87623762376239</v>
      </c>
      <c r="J13" s="33">
        <f>IFERROR('Tab. B1-9web'!J13/'Tab. B1-7web'!J13,0)</f>
        <v>567.38823529411764</v>
      </c>
      <c r="K13" s="33">
        <f>IFERROR('Tab. B1-9web'!K13/'Tab. B1-7web'!K13,0)</f>
        <v>127.1</v>
      </c>
      <c r="L13" s="33">
        <f>IFERROR('Tab. B1-9web'!L13/'Tab. B1-7web'!L13,0)</f>
        <v>13078.076923076924</v>
      </c>
      <c r="M13" s="46">
        <f>IFERROR('Tab. B1-9web'!M13/'Tab. B1-7web'!M13,0)</f>
        <v>10922.5</v>
      </c>
      <c r="N13" s="123"/>
      <c r="O13" s="133"/>
      <c r="P13" s="133"/>
      <c r="Q13" s="133"/>
    </row>
    <row r="14" spans="1:17" ht="12.75" customHeight="1">
      <c r="A14" s="103" t="s">
        <v>15</v>
      </c>
      <c r="B14" s="73">
        <f>IFERROR('Tab. B1-9web'!B14/'Tab. B1-7web'!B14,0)</f>
        <v>107.37368922783604</v>
      </c>
      <c r="C14" s="90">
        <f>IFERROR('Tab. B1-9web'!C14/'Tab. B1-7web'!C14,0)</f>
        <v>203.59557013945857</v>
      </c>
      <c r="D14" s="106">
        <f>IFERROR('Tab. B1-9web'!D14/'Tab. B1-7web'!D14,0)</f>
        <v>206.81081081081081</v>
      </c>
      <c r="E14" s="93">
        <f>IFERROR('Tab. B1-9web'!E14/'Tab. B1-7web'!E14,0)</f>
        <v>0</v>
      </c>
      <c r="F14" s="93">
        <f>IFERROR('Tab. B1-9web'!F14/'Tab. B1-7web'!F14,0)</f>
        <v>0</v>
      </c>
      <c r="G14" s="114">
        <f>IFERROR('Tab. B1-9web'!G14/'Tab. B1-7web'!G14,0)</f>
        <v>603.55555555555554</v>
      </c>
      <c r="H14" s="90">
        <f>IFERROR('Tab. B1-9web'!H14/'Tab. B1-7web'!H14,0)</f>
        <v>372.42384105960264</v>
      </c>
      <c r="I14" s="73">
        <f>IFERROR('Tab. B1-9web'!I14/'Tab. B1-7web'!I14,0)</f>
        <v>368.52427184466018</v>
      </c>
      <c r="J14" s="90">
        <f>IFERROR('Tab. B1-9web'!J14/'Tab. B1-7web'!J14,0)</f>
        <v>1010.16</v>
      </c>
      <c r="K14" s="90">
        <f>IFERROR('Tab. B1-9web'!K14/'Tab. B1-7web'!K14,0)</f>
        <v>86.928571428571431</v>
      </c>
      <c r="L14" s="90">
        <f>IFERROR('Tab. B1-9web'!L14/'Tab. B1-7web'!L14,0)</f>
        <v>4141.545454545455</v>
      </c>
      <c r="M14" s="74">
        <f>IFERROR('Tab. B1-9web'!M14/'Tab. B1-7web'!M14,0)</f>
        <v>3103.75</v>
      </c>
      <c r="N14" s="123"/>
      <c r="O14" s="133"/>
      <c r="P14" s="133"/>
      <c r="Q14" s="133"/>
    </row>
    <row r="15" spans="1:17" ht="12.75" customHeight="1">
      <c r="A15" s="102" t="s">
        <v>16</v>
      </c>
      <c r="B15" s="41">
        <f>IFERROR('Tab. B1-9web'!B15/'Tab. B1-7web'!B15,0)</f>
        <v>104.22935779816514</v>
      </c>
      <c r="C15" s="33">
        <f>IFERROR('Tab. B1-9web'!C15/'Tab. B1-7web'!C15,0)</f>
        <v>361.04736842105262</v>
      </c>
      <c r="D15" s="47">
        <f>IFERROR('Tab. B1-9web'!D15/'Tab. B1-7web'!D15,0)</f>
        <v>252.18269230769232</v>
      </c>
      <c r="E15" s="80">
        <f>IFERROR('Tab. B1-9web'!E15/'Tab. B1-7web'!E15,0)</f>
        <v>0</v>
      </c>
      <c r="F15" s="80">
        <f>IFERROR('Tab. B1-9web'!F15/'Tab. B1-7web'!F15,0)</f>
        <v>0</v>
      </c>
      <c r="G15" s="40">
        <f>IFERROR('Tab. B1-9web'!G15/'Tab. B1-7web'!G15,0)</f>
        <v>1025.1111111111111</v>
      </c>
      <c r="H15" s="33">
        <f>IFERROR('Tab. B1-9web'!H15/'Tab. B1-7web'!H15,0)</f>
        <v>493.93846153846152</v>
      </c>
      <c r="I15" s="40">
        <f>IFERROR('Tab. B1-9web'!I15/'Tab. B1-7web'!I15,0)</f>
        <v>254.91860465116278</v>
      </c>
      <c r="J15" s="33">
        <f>IFERROR('Tab. B1-9web'!J15/'Tab. B1-7web'!J15,0)</f>
        <v>431.3</v>
      </c>
      <c r="K15" s="80">
        <f>IFERROR('Tab. B1-9web'!K15/'Tab. B1-7web'!K15,0)</f>
        <v>0</v>
      </c>
      <c r="L15" s="33">
        <f>IFERROR('Tab. B1-9web'!L15/'Tab. B1-7web'!L15,0)</f>
        <v>6182.8</v>
      </c>
      <c r="M15" s="46">
        <f>IFERROR('Tab. B1-9web'!M15/'Tab. B1-7web'!M15,0)</f>
        <v>5725.5</v>
      </c>
      <c r="N15" s="123"/>
      <c r="O15" s="133"/>
      <c r="P15" s="133"/>
      <c r="Q15" s="133"/>
    </row>
    <row r="16" spans="1:17" ht="12.75" customHeight="1">
      <c r="A16" s="103" t="s">
        <v>17</v>
      </c>
      <c r="B16" s="73">
        <f>IFERROR('Tab. B1-9web'!B16/'Tab. B1-7web'!B16,0)</f>
        <v>50.166666666666664</v>
      </c>
      <c r="C16" s="90">
        <f>IFERROR('Tab. B1-9web'!C16/'Tab. B1-7web'!C16,0)</f>
        <v>347.44520547945206</v>
      </c>
      <c r="D16" s="106">
        <f>IFERROR('Tab. B1-9web'!D16/'Tab. B1-7web'!D16,0)</f>
        <v>328.7091836734694</v>
      </c>
      <c r="E16" s="93">
        <f>IFERROR('Tab. B1-9web'!E16/'Tab. B1-7web'!E16,0)</f>
        <v>0</v>
      </c>
      <c r="F16" s="93">
        <f>IFERROR('Tab. B1-9web'!F16/'Tab. B1-7web'!F16,0)</f>
        <v>0</v>
      </c>
      <c r="G16" s="114">
        <f>IFERROR('Tab. B1-9web'!G16/'Tab. B1-7web'!G16,0)</f>
        <v>824.304347826087</v>
      </c>
      <c r="H16" s="90">
        <f>IFERROR('Tab. B1-9web'!H16/'Tab. B1-7web'!H16,0)</f>
        <v>966.72058823529414</v>
      </c>
      <c r="I16" s="73">
        <f>IFERROR('Tab. B1-9web'!I16/'Tab. B1-7web'!I16,0)</f>
        <v>378.29059829059827</v>
      </c>
      <c r="J16" s="90">
        <f>IFERROR('Tab. B1-9web'!J16/'Tab. B1-7web'!J16,0)</f>
        <v>632.0344827586207</v>
      </c>
      <c r="K16" s="90">
        <f>IFERROR('Tab. B1-9web'!K16/'Tab. B1-7web'!K16,0)</f>
        <v>320</v>
      </c>
      <c r="L16" s="90">
        <f>IFERROR('Tab. B1-9web'!L16/'Tab. B1-7web'!L16,0)</f>
        <v>7605.2</v>
      </c>
      <c r="M16" s="74">
        <f>IFERROR('Tab. B1-9web'!M16/'Tab. B1-7web'!M16,0)</f>
        <v>8473</v>
      </c>
      <c r="N16" s="123"/>
      <c r="O16" s="133"/>
      <c r="P16" s="133"/>
      <c r="Q16" s="133"/>
    </row>
    <row r="17" spans="1:17" ht="12.75" customHeight="1">
      <c r="A17" s="102" t="s">
        <v>18</v>
      </c>
      <c r="B17" s="41">
        <f>IFERROR('Tab. B1-9web'!B17/'Tab. B1-7web'!B17,0)</f>
        <v>72.065539112050743</v>
      </c>
      <c r="C17" s="33">
        <f>IFERROR('Tab. B1-9web'!C17/'Tab. B1-7web'!C17,0)</f>
        <v>187.94835132769185</v>
      </c>
      <c r="D17" s="47">
        <f>IFERROR('Tab. B1-9web'!D17/'Tab. B1-7web'!D17,0)</f>
        <v>210.59660107334525</v>
      </c>
      <c r="E17" s="33">
        <f>IFERROR('Tab. B1-9web'!E17/'Tab. B1-7web'!E17,0)</f>
        <v>101.85</v>
      </c>
      <c r="F17" s="33">
        <f>IFERROR('Tab. B1-9web'!F17/'Tab. B1-7web'!F17,0)</f>
        <v>280.27142857142854</v>
      </c>
      <c r="G17" s="40">
        <f>IFERROR('Tab. B1-9web'!G17/'Tab. B1-7web'!G17,0)</f>
        <v>730.27376425855516</v>
      </c>
      <c r="H17" s="33">
        <f>IFERROR('Tab. B1-9web'!H17/'Tab. B1-7web'!H17,0)</f>
        <v>611.3149606299213</v>
      </c>
      <c r="I17" s="40">
        <f>IFERROR('Tab. B1-9web'!I17/'Tab. B1-7web'!I17,0)</f>
        <v>319.57317073170731</v>
      </c>
      <c r="J17" s="33">
        <f>IFERROR('Tab. B1-9web'!J17/'Tab. B1-7web'!J17,0)</f>
        <v>555.0322580645161</v>
      </c>
      <c r="K17" s="33">
        <f>IFERROR('Tab. B1-9web'!K17/'Tab. B1-7web'!K17,0)</f>
        <v>108.43661971830986</v>
      </c>
      <c r="L17" s="33">
        <f>IFERROR('Tab. B1-9web'!L17/'Tab. B1-7web'!L17,0)</f>
        <v>6534</v>
      </c>
      <c r="M17" s="46">
        <f>IFERROR('Tab. B1-9web'!M17/'Tab. B1-7web'!M17,0)</f>
        <v>6699.8</v>
      </c>
      <c r="N17" s="123"/>
      <c r="O17" s="133"/>
      <c r="P17" s="133"/>
      <c r="Q17" s="133"/>
    </row>
    <row r="18" spans="1:17" ht="12.75" customHeight="1">
      <c r="A18" s="103" t="s">
        <v>19</v>
      </c>
      <c r="B18" s="73">
        <f>IFERROR('Tab. B1-9web'!B18/'Tab. B1-7web'!B18,0)</f>
        <v>108.83928571428571</v>
      </c>
      <c r="C18" s="90">
        <f>IFERROR('Tab. B1-9web'!C18/'Tab. B1-7web'!C18,0)</f>
        <v>253.4505300353357</v>
      </c>
      <c r="D18" s="106">
        <f>IFERROR('Tab. B1-9web'!D18/'Tab. B1-7web'!D18,0)</f>
        <v>196.16296296296295</v>
      </c>
      <c r="E18" s="93">
        <f>IFERROR('Tab. B1-9web'!E18/'Tab. B1-7web'!E18,0)</f>
        <v>0</v>
      </c>
      <c r="F18" s="93">
        <f>IFERROR('Tab. B1-9web'!F18/'Tab. B1-7web'!F18,0)</f>
        <v>0</v>
      </c>
      <c r="G18" s="114">
        <f>IFERROR('Tab. B1-9web'!G18/'Tab. B1-7web'!G18,0)</f>
        <v>479.57377049180326</v>
      </c>
      <c r="H18" s="90">
        <f>IFERROR('Tab. B1-9web'!H18/'Tab. B1-7web'!H18,0)</f>
        <v>324.70658682634729</v>
      </c>
      <c r="I18" s="73">
        <f>IFERROR('Tab. B1-9web'!I18/'Tab. B1-7web'!I18,0)</f>
        <v>483.6825396825397</v>
      </c>
      <c r="J18" s="93">
        <f>IFERROR('Tab. B1-9web'!J18/'Tab. B1-7web'!J18,0)</f>
        <v>806.10344827586209</v>
      </c>
      <c r="K18" s="93">
        <f>IFERROR('Tab. B1-9web'!K18/'Tab. B1-7web'!K18,0)</f>
        <v>0</v>
      </c>
      <c r="L18" s="90">
        <f>IFERROR('Tab. B1-9web'!L18/'Tab. B1-7web'!L18,0)</f>
        <v>4411</v>
      </c>
      <c r="M18" s="74">
        <f>IFERROR('Tab. B1-9web'!M18/'Tab. B1-7web'!M18,0)</f>
        <v>2868.75</v>
      </c>
      <c r="N18" s="123"/>
      <c r="O18" s="133"/>
      <c r="P18" s="133"/>
      <c r="Q18" s="133"/>
    </row>
    <row r="19" spans="1:17" ht="12.75" customHeight="1">
      <c r="A19" s="102" t="s">
        <v>20</v>
      </c>
      <c r="B19" s="41">
        <f>IFERROR('Tab. B1-9web'!B19/'Tab. B1-7web'!B19,0)</f>
        <v>59.433249370277075</v>
      </c>
      <c r="C19" s="33">
        <f>IFERROR('Tab. B1-9web'!C19/'Tab. B1-7web'!C19,0)</f>
        <v>259.12825337096268</v>
      </c>
      <c r="D19" s="47">
        <f>IFERROR('Tab. B1-9web'!D19/'Tab. B1-7web'!D19,0)</f>
        <v>191.43852210781344</v>
      </c>
      <c r="E19" s="33">
        <f>IFERROR('Tab. B1-9web'!E19/'Tab. B1-7web'!E19,0)</f>
        <v>164.9655172413793</v>
      </c>
      <c r="F19" s="33">
        <f>IFERROR('Tab. B1-9web'!F19/'Tab. B1-7web'!F19,0)</f>
        <v>402.7659574468085</v>
      </c>
      <c r="G19" s="40">
        <f>IFERROR('Tab. B1-9web'!G19/'Tab. B1-7web'!G19,0)</f>
        <v>885.83858267716539</v>
      </c>
      <c r="H19" s="33">
        <f>IFERROR('Tab. B1-9web'!H19/'Tab. B1-7web'!H19,0)</f>
        <v>290.55694227769112</v>
      </c>
      <c r="I19" s="40">
        <f>IFERROR('Tab. B1-9web'!I19/'Tab. B1-7web'!I19,0)</f>
        <v>332.93948562783663</v>
      </c>
      <c r="J19" s="33">
        <f>IFERROR('Tab. B1-9web'!J19/'Tab. B1-7web'!J19,0)</f>
        <v>633.44303797468353</v>
      </c>
      <c r="K19" s="33">
        <f>IFERROR('Tab. B1-9web'!K19/'Tab. B1-7web'!K19,0)</f>
        <v>56.583333333333336</v>
      </c>
      <c r="L19" s="33">
        <f>IFERROR('Tab. B1-9web'!L19/'Tab. B1-7web'!L19,0)</f>
        <v>6075.7241379310344</v>
      </c>
      <c r="M19" s="46">
        <f>IFERROR('Tab. B1-9web'!M19/'Tab. B1-7web'!M19,0)</f>
        <v>3164.6</v>
      </c>
      <c r="N19" s="123"/>
      <c r="O19" s="133"/>
      <c r="P19" s="133"/>
      <c r="Q19" s="133"/>
    </row>
    <row r="20" spans="1:17" ht="12.75" customHeight="1">
      <c r="A20" s="103" t="s">
        <v>21</v>
      </c>
      <c r="B20" s="73">
        <f>IFERROR('Tab. B1-9web'!B20/'Tab. B1-7web'!B20,0)</f>
        <v>69.84451337727802</v>
      </c>
      <c r="C20" s="90">
        <f>IFERROR('Tab. B1-9web'!C20/'Tab. B1-7web'!C20,0)</f>
        <v>396.08406605189793</v>
      </c>
      <c r="D20" s="106">
        <f>IFERROR('Tab. B1-9web'!D20/'Tab. B1-7web'!D20,0)</f>
        <v>261.09014290949068</v>
      </c>
      <c r="E20" s="90">
        <f>IFERROR('Tab. B1-9web'!E20/'Tab. B1-7web'!E20,0)</f>
        <v>308.89610389610391</v>
      </c>
      <c r="F20" s="90">
        <f>IFERROR('Tab. B1-9web'!F20/'Tab. B1-7web'!F20,0)</f>
        <v>570.57324840764329</v>
      </c>
      <c r="G20" s="114">
        <f>IFERROR('Tab. B1-9web'!G20/'Tab. B1-7web'!G20,0)</f>
        <v>824.92217898832689</v>
      </c>
      <c r="H20" s="90">
        <f>IFERROR('Tab. B1-9web'!H20/'Tab. B1-7web'!H20,0)</f>
        <v>889.0454545454545</v>
      </c>
      <c r="I20" s="73">
        <f>IFERROR('Tab. B1-9web'!I20/'Tab. B1-7web'!I20,0)</f>
        <v>368.12202852614899</v>
      </c>
      <c r="J20" s="90">
        <f>IFERROR('Tab. B1-9web'!J20/'Tab. B1-7web'!J20,0)</f>
        <v>641.99170124481327</v>
      </c>
      <c r="K20" s="90">
        <f>IFERROR('Tab. B1-9web'!K20/'Tab. B1-7web'!K20,0)</f>
        <v>88.65384615384616</v>
      </c>
      <c r="L20" s="90">
        <f>IFERROR('Tab. B1-9web'!L20/'Tab. B1-7web'!L20,0)</f>
        <v>8364.9066666666658</v>
      </c>
      <c r="M20" s="74">
        <f>IFERROR('Tab. B1-9web'!M20/'Tab. B1-7web'!M20,0)</f>
        <v>4122.1891891891892</v>
      </c>
      <c r="N20" s="123"/>
      <c r="O20" s="133"/>
      <c r="P20" s="133"/>
      <c r="Q20" s="133"/>
    </row>
    <row r="21" spans="1:17" ht="12.75" customHeight="1">
      <c r="A21" s="102" t="s">
        <v>22</v>
      </c>
      <c r="B21" s="41">
        <f>IFERROR('Tab. B1-9web'!B21/'Tab. B1-7web'!B21,0)</f>
        <v>62.077188146106131</v>
      </c>
      <c r="C21" s="33">
        <f>IFERROR('Tab. B1-9web'!C21/'Tab. B1-7web'!C21,0)</f>
        <v>284.93763288447911</v>
      </c>
      <c r="D21" s="47">
        <f>IFERROR('Tab. B1-9web'!D21/'Tab. B1-7web'!D21,0)</f>
        <v>168.9271948608137</v>
      </c>
      <c r="E21" s="80">
        <f>IFERROR('Tab. B1-9web'!E21/'Tab. B1-7web'!E21,0)</f>
        <v>0</v>
      </c>
      <c r="F21" s="80">
        <f>IFERROR('Tab. B1-9web'!F21/'Tab. B1-7web'!F21,0)</f>
        <v>0</v>
      </c>
      <c r="G21" s="40">
        <f>IFERROR('Tab. B1-9web'!G21/'Tab. B1-7web'!G21,0)</f>
        <v>834.64800000000002</v>
      </c>
      <c r="H21" s="33">
        <f>IFERROR('Tab. B1-9web'!H21/'Tab. B1-7web'!H21,0)</f>
        <v>545.05676855895194</v>
      </c>
      <c r="I21" s="40">
        <f>IFERROR('Tab. B1-9web'!I21/'Tab. B1-7web'!I21,0)</f>
        <v>293.65706051873201</v>
      </c>
      <c r="J21" s="33">
        <f>IFERROR('Tab. B1-9web'!J21/'Tab. B1-7web'!J21,0)</f>
        <v>563.06086956521744</v>
      </c>
      <c r="K21" s="33">
        <f>IFERROR('Tab. B1-9web'!K21/'Tab. B1-7web'!K21,0)</f>
        <v>46.60526315789474</v>
      </c>
      <c r="L21" s="33">
        <f>IFERROR('Tab. B1-9web'!L21/'Tab. B1-7web'!L21,0)</f>
        <v>4369.083333333333</v>
      </c>
      <c r="M21" s="46">
        <f>IFERROR('Tab. B1-9web'!M21/'Tab. B1-7web'!M21,0)</f>
        <v>2694.3846153846152</v>
      </c>
      <c r="N21" s="123"/>
      <c r="O21" s="133"/>
      <c r="P21" s="133"/>
      <c r="Q21" s="133"/>
    </row>
    <row r="22" spans="1:17" ht="12.75" customHeight="1">
      <c r="A22" s="103" t="s">
        <v>23</v>
      </c>
      <c r="B22" s="73">
        <f>IFERROR('Tab. B1-9web'!B22/'Tab. B1-7web'!B22,0)</f>
        <v>86.123456790123456</v>
      </c>
      <c r="C22" s="90">
        <f>IFERROR('Tab. B1-9web'!C22/'Tab. B1-7web'!C22,0)</f>
        <v>315.99646643109543</v>
      </c>
      <c r="D22" s="106">
        <f>IFERROR('Tab. B1-9web'!D22/'Tab. B1-7web'!D22,0)</f>
        <v>223.31847133757961</v>
      </c>
      <c r="E22" s="93">
        <f>IFERROR('Tab. B1-9web'!E22/'Tab. B1-7web'!E22,0)</f>
        <v>0</v>
      </c>
      <c r="F22" s="93">
        <f>IFERROR('Tab. B1-9web'!F22/'Tab. B1-7web'!F22,0)</f>
        <v>0</v>
      </c>
      <c r="G22" s="106">
        <f>IFERROR('Tab. B1-9web'!G22/'Tab. B1-7web'!G22,0)</f>
        <v>689.58064516129036</v>
      </c>
      <c r="H22" s="106">
        <f>IFERROR('Tab. B1-9web'!H22/'Tab. B1-7web'!H22,0)</f>
        <v>506.24137931034483</v>
      </c>
      <c r="I22" s="73">
        <f>IFERROR('Tab. B1-9web'!I22/'Tab. B1-7web'!I22,0)</f>
        <v>162.08860759493672</v>
      </c>
      <c r="J22" s="90">
        <f>IFERROR('Tab. B1-9web'!J22/'Tab. B1-7web'!J22,0)</f>
        <v>282.21052631578948</v>
      </c>
      <c r="K22" s="90">
        <f>IFERROR('Tab. B1-9web'!K22/'Tab. B1-7web'!K22,0)</f>
        <v>55.4</v>
      </c>
      <c r="L22" s="90">
        <f>IFERROR('Tab. B1-9web'!L22/'Tab. B1-7web'!L22,0)</f>
        <v>4685.3999999999996</v>
      </c>
      <c r="M22" s="74">
        <f>IFERROR('Tab. B1-9web'!M22/'Tab. B1-7web'!M22,0)</f>
        <v>6028</v>
      </c>
      <c r="N22" s="123"/>
      <c r="O22" s="133"/>
      <c r="P22" s="133"/>
      <c r="Q22" s="133"/>
    </row>
    <row r="23" spans="1:17" ht="12.75" customHeight="1">
      <c r="A23" s="102" t="s">
        <v>24</v>
      </c>
      <c r="B23" s="41">
        <f>IFERROR('Tab. B1-9web'!B23/'Tab. B1-7web'!B23,0)</f>
        <v>111.35240274599542</v>
      </c>
      <c r="C23" s="33">
        <f>IFERROR('Tab. B1-9web'!C23/'Tab. B1-7web'!C23,0)</f>
        <v>278.46153846153845</v>
      </c>
      <c r="D23" s="47">
        <f>IFERROR('Tab. B1-9web'!D23/'Tab. B1-7web'!D23,0)</f>
        <v>188.79122340425531</v>
      </c>
      <c r="E23" s="80">
        <f>IFERROR('Tab. B1-9web'!E23/'Tab. B1-7web'!E23,0)</f>
        <v>0</v>
      </c>
      <c r="F23" s="80">
        <f>IFERROR('Tab. B1-9web'!F23/'Tab. B1-7web'!F23,0)</f>
        <v>0</v>
      </c>
      <c r="G23" s="40">
        <f>IFERROR('Tab. B1-9web'!G23/'Tab. B1-7web'!G23,0)</f>
        <v>717.13970588235293</v>
      </c>
      <c r="H23" s="33">
        <f>IFERROR('Tab. B1-9web'!H23/'Tab. B1-7web'!H23,0)</f>
        <v>375.24657534246575</v>
      </c>
      <c r="I23" s="40">
        <f>IFERROR('Tab. B1-9web'!I23/'Tab. B1-7web'!I23,0)</f>
        <v>230.91798107255519</v>
      </c>
      <c r="J23" s="33">
        <f>IFERROR('Tab. B1-9web'!J23/'Tab. B1-7web'!J23,0)</f>
        <v>304.45604395604397</v>
      </c>
      <c r="K23" s="80">
        <f>IFERROR('Tab. B1-9web'!K23/'Tab. B1-7web'!K23,0)</f>
        <v>0</v>
      </c>
      <c r="L23" s="33">
        <f>IFERROR('Tab. B1-9web'!L23/'Tab. B1-7web'!L23,0)</f>
        <v>3537.8620689655172</v>
      </c>
      <c r="M23" s="46">
        <f>IFERROR('Tab. B1-9web'!M23/'Tab. B1-7web'!M23,0)</f>
        <v>2814.875</v>
      </c>
      <c r="N23" s="123"/>
      <c r="O23" s="133"/>
      <c r="P23" s="133"/>
      <c r="Q23" s="133"/>
    </row>
    <row r="24" spans="1:17" ht="12.75" customHeight="1">
      <c r="A24" s="103" t="s">
        <v>25</v>
      </c>
      <c r="B24" s="73">
        <f>IFERROR('Tab. B1-9web'!B24/'Tab. B1-7web'!B24,0)</f>
        <v>78.822772277227727</v>
      </c>
      <c r="C24" s="90">
        <f>IFERROR('Tab. B1-9web'!C24/'Tab. B1-7web'!C24,0)</f>
        <v>252.53058510638297</v>
      </c>
      <c r="D24" s="90">
        <f>IFERROR('Tab. B1-9web'!D24/'Tab. B1-7web'!D24,0)</f>
        <v>166.22477064220183</v>
      </c>
      <c r="E24" s="93">
        <f>IFERROR('Tab. B1-9web'!E24/'Tab. B1-7web'!E24,0)</f>
        <v>0</v>
      </c>
      <c r="F24" s="93">
        <f>IFERROR('Tab. B1-9web'!F24/'Tab. B1-7web'!F24,0)</f>
        <v>0</v>
      </c>
      <c r="G24" s="114">
        <f>IFERROR('Tab. B1-9web'!G24/'Tab. B1-7web'!G24,0)</f>
        <v>691.3432835820895</v>
      </c>
      <c r="H24" s="90">
        <f>IFERROR('Tab. B1-9web'!H24/'Tab. B1-7web'!H24,0)</f>
        <v>381.40909090909093</v>
      </c>
      <c r="I24" s="73">
        <f>IFERROR('Tab. B1-9web'!I24/'Tab. B1-7web'!I24,0)</f>
        <v>231.68023255813952</v>
      </c>
      <c r="J24" s="90">
        <f>IFERROR('Tab. B1-9web'!J24/'Tab. B1-7web'!J24,0)</f>
        <v>682.56818181818187</v>
      </c>
      <c r="K24" s="90">
        <f>IFERROR('Tab. B1-9web'!K24/'Tab. B1-7web'!K24,0)</f>
        <v>62.678571428571431</v>
      </c>
      <c r="L24" s="90">
        <f>IFERROR('Tab. B1-9web'!L24/'Tab. B1-7web'!L24,0)</f>
        <v>4239.166666666667</v>
      </c>
      <c r="M24" s="74">
        <f>IFERROR('Tab. B1-9web'!M24/'Tab. B1-7web'!M24,0)</f>
        <v>2209.25</v>
      </c>
      <c r="N24" s="123"/>
      <c r="O24" s="133"/>
      <c r="P24" s="133"/>
      <c r="Q24" s="133"/>
    </row>
    <row r="25" spans="1:17" ht="12.75" customHeight="1">
      <c r="A25" s="102" t="s">
        <v>26</v>
      </c>
      <c r="B25" s="41">
        <f>IFERROR('Tab. B1-9web'!B25/'Tab. B1-7web'!B25,0)</f>
        <v>75.635416666666671</v>
      </c>
      <c r="C25" s="33">
        <f>IFERROR('Tab. B1-9web'!C25/'Tab. B1-7web'!C25,0)</f>
        <v>241.31609674728941</v>
      </c>
      <c r="D25" s="47">
        <f>IFERROR('Tab. B1-9web'!D25/'Tab. B1-7web'!D25,0)</f>
        <v>173.27742946708463</v>
      </c>
      <c r="E25" s="80">
        <f>IFERROR('Tab. B1-9web'!E25/'Tab. B1-7web'!E25,0)</f>
        <v>0</v>
      </c>
      <c r="F25" s="80">
        <f>IFERROR('Tab. B1-9web'!F25/'Tab. B1-7web'!F25,0)</f>
        <v>0</v>
      </c>
      <c r="G25" s="40">
        <f>IFERROR('Tab. B1-9web'!G25/'Tab. B1-7web'!G25,0)</f>
        <v>780.93939393939399</v>
      </c>
      <c r="H25" s="33">
        <f>IFERROR('Tab. B1-9web'!H25/'Tab. B1-7web'!H25,0)</f>
        <v>274.37175792507202</v>
      </c>
      <c r="I25" s="40">
        <f>IFERROR('Tab. B1-9web'!I25/'Tab. B1-7web'!I25,0)</f>
        <v>395.55172413793105</v>
      </c>
      <c r="J25" s="33">
        <f>IFERROR('Tab. B1-9web'!J25/'Tab. B1-7web'!J25,0)</f>
        <v>776.43835616438355</v>
      </c>
      <c r="K25" s="33">
        <f>IFERROR('Tab. B1-9web'!K25/'Tab. B1-7web'!K25,0)</f>
        <v>125.05263157894737</v>
      </c>
      <c r="L25" s="33">
        <f>IFERROR('Tab. B1-9web'!L25/'Tab. B1-7web'!L25,0)</f>
        <v>4865.833333333333</v>
      </c>
      <c r="M25" s="46">
        <f>IFERROR('Tab. B1-9web'!M25/'Tab. B1-7web'!M25,0)</f>
        <v>4227.5</v>
      </c>
      <c r="N25" s="123"/>
      <c r="O25" s="133"/>
      <c r="P25" s="133"/>
      <c r="Q25" s="133"/>
    </row>
    <row r="26" spans="1:17" ht="12.75" customHeight="1">
      <c r="A26" s="103" t="s">
        <v>27</v>
      </c>
      <c r="B26" s="69">
        <f>IFERROR('Tab. B1-9web'!B26/'Tab. B1-7web'!B26,0)</f>
        <v>53.425047438330168</v>
      </c>
      <c r="C26" s="70">
        <f>IFERROR('Tab. B1-9web'!C26/'Tab. B1-7web'!C26,0)</f>
        <v>248.05490196078432</v>
      </c>
      <c r="D26" s="109">
        <f>IFERROR('Tab. B1-9web'!D26/'Tab. B1-7web'!D26,0)</f>
        <v>169.62113402061857</v>
      </c>
      <c r="E26" s="71">
        <f>IFERROR('Tab. B1-9web'!E26/'Tab. B1-7web'!E26,0)</f>
        <v>0</v>
      </c>
      <c r="F26" s="71">
        <f>IFERROR('Tab. B1-9web'!F26/'Tab. B1-7web'!F26,0)</f>
        <v>0</v>
      </c>
      <c r="G26" s="105">
        <f>IFERROR('Tab. B1-9web'!G26/'Tab. B1-7web'!G26,0)</f>
        <v>523.66292134831463</v>
      </c>
      <c r="H26" s="70">
        <f>IFERROR('Tab. B1-9web'!H26/'Tab. B1-7web'!H26,0)</f>
        <v>305.23206751054852</v>
      </c>
      <c r="I26" s="69">
        <f>IFERROR('Tab. B1-9web'!I26/'Tab. B1-7web'!I26,0)</f>
        <v>253.13461538461539</v>
      </c>
      <c r="J26" s="70">
        <f>IFERROR('Tab. B1-9web'!J26/'Tab. B1-7web'!J26,0)</f>
        <v>414.06060606060606</v>
      </c>
      <c r="K26" s="71">
        <f>IFERROR('Tab. B1-9web'!K26/'Tab. B1-7web'!K26,0)</f>
        <v>0</v>
      </c>
      <c r="L26" s="70">
        <f>IFERROR('Tab. B1-9web'!L26/'Tab. B1-7web'!L26,0)</f>
        <v>3760.5833333333335</v>
      </c>
      <c r="M26" s="95">
        <f>IFERROR('Tab. B1-9web'!M26/'Tab. B1-7web'!M26,0)</f>
        <v>2368.6666666666665</v>
      </c>
      <c r="N26" s="123"/>
      <c r="O26" s="133"/>
      <c r="P26" s="133"/>
      <c r="Q26" s="133"/>
    </row>
    <row r="27" spans="1:17" ht="12.75" customHeight="1">
      <c r="A27" s="121"/>
      <c r="B27" s="281" t="s">
        <v>191</v>
      </c>
      <c r="C27" s="281"/>
      <c r="D27" s="281"/>
      <c r="E27" s="281"/>
      <c r="F27" s="281"/>
      <c r="G27" s="281"/>
      <c r="H27" s="281"/>
      <c r="I27" s="281"/>
      <c r="J27" s="281"/>
      <c r="K27" s="281"/>
      <c r="L27" s="281"/>
      <c r="M27" s="281"/>
    </row>
    <row r="28" spans="1:17" ht="12.75" customHeight="1">
      <c r="A28" s="98" t="s">
        <v>11</v>
      </c>
      <c r="B28" s="91">
        <f>IFERROR('Tab. B1-9web'!B28/'Tab. B1-7web'!B28,0)</f>
        <v>67.130143063103034</v>
      </c>
      <c r="C28" s="91">
        <f>IFERROR('Tab. B1-9web'!C28/'Tab. B1-7web'!C28,0)</f>
        <v>253.81942781104459</v>
      </c>
      <c r="D28" s="91">
        <f>IFERROR('Tab. B1-9web'!D28/'Tab. B1-7web'!D28,0)</f>
        <v>177.73336049986418</v>
      </c>
      <c r="E28" s="91">
        <f>IFERROR('Tab. B1-9web'!E28/'Tab. B1-7web'!E28,0)</f>
        <v>170.35659186535764</v>
      </c>
      <c r="F28" s="91">
        <f>IFERROR('Tab. B1-9web'!F28/'Tab. B1-7web'!F28,0)</f>
        <v>430.06443429731098</v>
      </c>
      <c r="G28" s="91">
        <f>IFERROR('Tab. B1-9web'!G28/'Tab. B1-7web'!G28,0)</f>
        <v>782.91762894534259</v>
      </c>
      <c r="H28" s="91">
        <f>IFERROR('Tab. B1-9web'!H28/'Tab. B1-7web'!H28,0)</f>
        <v>388.51731808071179</v>
      </c>
      <c r="I28" s="91">
        <f>IFERROR('Tab. B1-9web'!I28/'Tab. B1-7web'!I28,0)</f>
        <v>339.39023659778377</v>
      </c>
      <c r="J28" s="91">
        <f>IFERROR('Tab. B1-9web'!J28/'Tab. B1-7web'!J28,0)</f>
        <v>596.64317358034634</v>
      </c>
      <c r="K28" s="91">
        <f>IFERROR('Tab. B1-9web'!K28/'Tab. B1-7web'!K28,0)</f>
        <v>81.555066079295159</v>
      </c>
      <c r="L28" s="91">
        <f>IFERROR('Tab. B1-9web'!L28/'Tab. B1-7web'!L28,0)</f>
        <v>6529.1858638743452</v>
      </c>
      <c r="M28" s="97">
        <f>IFERROR('Tab. B1-9web'!M28/'Tab. B1-7web'!M28,0)</f>
        <v>4146.0751445086707</v>
      </c>
    </row>
    <row r="29" spans="1:17" ht="12.75" customHeight="1">
      <c r="A29" s="100" t="s">
        <v>80</v>
      </c>
      <c r="B29" s="33">
        <f>IFERROR('Tab. B1-9web'!B29/'Tab. B1-7web'!B29,0)</f>
        <v>60.065421234852856</v>
      </c>
      <c r="C29" s="33">
        <f>IFERROR('Tab. B1-9web'!C29/'Tab. B1-7web'!C29,0)</f>
        <v>261.14402699477387</v>
      </c>
      <c r="D29" s="33">
        <f>IFERROR('Tab. B1-9web'!D29/'Tab. B1-7web'!D29,0)</f>
        <v>179.30791007493755</v>
      </c>
      <c r="E29" s="33">
        <f>IFERROR('Tab. B1-9web'!E29/'Tab. B1-7web'!E29,0)</f>
        <v>170.35659186535764</v>
      </c>
      <c r="F29" s="33">
        <f>IFERROR('Tab. B1-9web'!F29/'Tab. B1-7web'!F29,0)</f>
        <v>430.06443429731098</v>
      </c>
      <c r="G29" s="33">
        <f>IFERROR('Tab. B1-9web'!G29/'Tab. B1-7web'!G29,0)</f>
        <v>817.55996177735312</v>
      </c>
      <c r="H29" s="33">
        <f>IFERROR('Tab. B1-9web'!H29/'Tab. B1-7web'!H29,0)</f>
        <v>425.94550810014726</v>
      </c>
      <c r="I29" s="33">
        <f>IFERROR('Tab. B1-9web'!I29/'Tab. B1-7web'!I29,0)</f>
        <v>354.99532878189007</v>
      </c>
      <c r="J29" s="33">
        <f>IFERROR('Tab. B1-9web'!J29/'Tab. B1-7web'!J29,0)</f>
        <v>636.3862618218019</v>
      </c>
      <c r="K29" s="33">
        <f>IFERROR('Tab. B1-9web'!K29/'Tab. B1-7web'!K29,0)</f>
        <v>81.937947494033409</v>
      </c>
      <c r="L29" s="33">
        <f>IFERROR('Tab. B1-9web'!L29/'Tab. B1-7web'!L29,0)</f>
        <v>6770.1627906976746</v>
      </c>
      <c r="M29" s="46">
        <f>IFERROR('Tab. B1-9web'!M29/'Tab. B1-7web'!M29,0)</f>
        <v>4180.0845070422538</v>
      </c>
    </row>
    <row r="30" spans="1:17" ht="12.75" customHeight="1">
      <c r="A30" s="101" t="s">
        <v>81</v>
      </c>
      <c r="B30" s="90">
        <f>IFERROR('Tab. B1-9web'!B30/'Tab. B1-7web'!B30,0)</f>
        <v>90.61822541966427</v>
      </c>
      <c r="C30" s="90">
        <f>IFERROR('Tab. B1-9web'!C30/'Tab. B1-7web'!C30,0)</f>
        <v>222.91213752387569</v>
      </c>
      <c r="D30" s="90">
        <f>IFERROR('Tab. B1-9web'!D30/'Tab. B1-7web'!D30,0)</f>
        <v>170.76565954310979</v>
      </c>
      <c r="E30" s="93">
        <f>IFERROR('Tab. B1-9web'!E30/'Tab. B1-7web'!E30,0)</f>
        <v>0</v>
      </c>
      <c r="F30" s="93">
        <f>IFERROR('Tab. B1-9web'!F30/'Tab. B1-7web'!F30,0)</f>
        <v>0</v>
      </c>
      <c r="G30" s="91">
        <f>IFERROR('Tab. B1-9web'!G30/'Tab. B1-7web'!G30,0)</f>
        <v>639.34059405940593</v>
      </c>
      <c r="H30" s="90">
        <f>IFERROR('Tab. B1-9web'!H30/'Tab. B1-7web'!H30,0)</f>
        <v>319.83153153153154</v>
      </c>
      <c r="I30" s="90">
        <f>IFERROR('Tab. B1-9web'!I30/'Tab. B1-7web'!I30,0)</f>
        <v>261.28057553956836</v>
      </c>
      <c r="J30" s="90">
        <f>IFERROR('Tab. B1-9web'!J30/'Tab. B1-7web'!J30,0)</f>
        <v>428.19620253164555</v>
      </c>
      <c r="K30" s="90">
        <f>IFERROR('Tab. B1-9web'!K30/'Tab. B1-7web'!K30,0)</f>
        <v>76.971428571428575</v>
      </c>
      <c r="L30" s="90">
        <f>IFERROR('Tab. B1-9web'!L30/'Tab. B1-7web'!L30,0)</f>
        <v>5633.7037037037035</v>
      </c>
      <c r="M30" s="74">
        <f>IFERROR('Tab. B1-9web'!M30/'Tab. B1-7web'!M30,0)</f>
        <v>3990.2903225806454</v>
      </c>
    </row>
    <row r="31" spans="1:17" ht="12.75" customHeight="1">
      <c r="A31" s="102" t="s">
        <v>12</v>
      </c>
      <c r="B31" s="41">
        <f>IFERROR('Tab. B1-9web'!B31/'Tab. B1-7web'!B31,0)</f>
        <v>48.154879385964911</v>
      </c>
      <c r="C31" s="33">
        <f>IFERROR('Tab. B1-9web'!C31/'Tab. B1-7web'!C31,0)</f>
        <v>207.83121852970797</v>
      </c>
      <c r="D31" s="47">
        <f>IFERROR('Tab. B1-9web'!D31/'Tab. B1-7web'!D31,0)</f>
        <v>145.50852782764812</v>
      </c>
      <c r="E31" s="33">
        <f>IFERROR('Tab. B1-9web'!E31/'Tab. B1-7web'!E31,0)</f>
        <v>140.18414322250641</v>
      </c>
      <c r="F31" s="33">
        <f>IFERROR('Tab. B1-9web'!F31/'Tab. B1-7web'!F31,0)</f>
        <v>505.15850815850814</v>
      </c>
      <c r="G31" s="40">
        <f>IFERROR('Tab. B1-9web'!G31/'Tab. B1-7web'!G31,0)</f>
        <v>738.9153439153439</v>
      </c>
      <c r="H31" s="33">
        <f>IFERROR('Tab. B1-9web'!H31/'Tab. B1-7web'!H31,0)</f>
        <v>156.08661417322836</v>
      </c>
      <c r="I31" s="40">
        <f>IFERROR('Tab. B1-9web'!I31/'Tab. B1-7web'!I31,0)</f>
        <v>313.97202797202794</v>
      </c>
      <c r="J31" s="33">
        <f>IFERROR('Tab. B1-9web'!J31/'Tab. B1-7web'!J31,0)</f>
        <v>459.88066825775655</v>
      </c>
      <c r="K31" s="33">
        <f>IFERROR('Tab. B1-9web'!K31/'Tab. B1-7web'!K31,0)</f>
        <v>107.97368421052632</v>
      </c>
      <c r="L31" s="33">
        <f>IFERROR('Tab. B1-9web'!L31/'Tab. B1-7web'!L31,0)</f>
        <v>4954.6764705882351</v>
      </c>
      <c r="M31" s="46">
        <f>IFERROR('Tab. B1-9web'!M31/'Tab. B1-7web'!M31,0)</f>
        <v>3218.6923076923076</v>
      </c>
    </row>
    <row r="32" spans="1:17" ht="12.75" customHeight="1">
      <c r="A32" s="103" t="s">
        <v>13</v>
      </c>
      <c r="B32" s="73">
        <f>IFERROR('Tab. B1-9web'!B32/'Tab. B1-7web'!B32,0)</f>
        <v>61.274583963691377</v>
      </c>
      <c r="C32" s="90">
        <f>IFERROR('Tab. B1-9web'!C32/'Tab. B1-7web'!C32,0)</f>
        <v>284.65907953976989</v>
      </c>
      <c r="D32" s="106">
        <f>IFERROR('Tab. B1-9web'!D32/'Tab. B1-7web'!D32,0)</f>
        <v>179.16563330380868</v>
      </c>
      <c r="E32" s="90">
        <f>IFERROR('Tab. B1-9web'!E32/'Tab. B1-7web'!E32,0)</f>
        <v>211.1928651059086</v>
      </c>
      <c r="F32" s="90">
        <f>IFERROR('Tab. B1-9web'!F32/'Tab. B1-7web'!F32,0)</f>
        <v>642.88401253918494</v>
      </c>
      <c r="G32" s="114">
        <f>IFERROR('Tab. B1-9web'!G32/'Tab. B1-7web'!G32,0)</f>
        <v>872.36571428571426</v>
      </c>
      <c r="H32" s="97">
        <f>IFERROR('Tab. B1-9web'!H32/'Tab. B1-7web'!H32,0)</f>
        <v>982.5</v>
      </c>
      <c r="I32" s="91">
        <f>IFERROR('Tab. B1-9web'!I32/'Tab. B1-7web'!I32,0)</f>
        <v>480.79428571428571</v>
      </c>
      <c r="J32" s="90">
        <f>IFERROR('Tab. B1-9web'!J32/'Tab. B1-7web'!J32,0)</f>
        <v>1381.5135135135135</v>
      </c>
      <c r="K32" s="90">
        <f>IFERROR('Tab. B1-9web'!K32/'Tab. B1-7web'!K32,0)</f>
        <v>72.523809523809518</v>
      </c>
      <c r="L32" s="90">
        <f>IFERROR('Tab. B1-9web'!L32/'Tab. B1-7web'!L32,0)</f>
        <v>7631.391304347826</v>
      </c>
      <c r="M32" s="74">
        <f>IFERROR('Tab. B1-9web'!M32/'Tab. B1-7web'!M32,0)</f>
        <v>5035.772727272727</v>
      </c>
    </row>
    <row r="33" spans="1:17" ht="12.75" customHeight="1">
      <c r="A33" s="102" t="s">
        <v>14</v>
      </c>
      <c r="B33" s="41">
        <f>IFERROR('Tab. B1-9web'!B33/'Tab. B1-7web'!B33,0)</f>
        <v>119.11945392491468</v>
      </c>
      <c r="C33" s="33">
        <f>IFERROR('Tab. B1-9web'!C33/'Tab. B1-7web'!C33,0)</f>
        <v>285.70113851992409</v>
      </c>
      <c r="D33" s="47">
        <f>IFERROR('Tab. B1-9web'!D33/'Tab. B1-7web'!D33,0)</f>
        <v>274.18328840970349</v>
      </c>
      <c r="E33" s="33">
        <f>IFERROR('Tab. B1-9web'!E33/'Tab. B1-7web'!E33,0)</f>
        <v>0</v>
      </c>
      <c r="F33" s="33">
        <f>IFERROR('Tab. B1-9web'!F33/'Tab. B1-7web'!F33,0)</f>
        <v>0</v>
      </c>
      <c r="G33" s="40">
        <f>IFERROR('Tab. B1-9web'!G33/'Tab. B1-7web'!G33,0)</f>
        <v>758.85555555555561</v>
      </c>
      <c r="H33" s="33">
        <f>IFERROR('Tab. B1-9web'!H33/'Tab. B1-7web'!H33,0)</f>
        <v>581.43076923076922</v>
      </c>
      <c r="I33" s="40">
        <f>IFERROR('Tab. B1-9web'!I33/'Tab. B1-7web'!I33,0)</f>
        <v>327.55909090909091</v>
      </c>
      <c r="J33" s="33">
        <f>IFERROR('Tab. B1-9web'!J33/'Tab. B1-7web'!J33,0)</f>
        <v>629.14864864864865</v>
      </c>
      <c r="K33" s="33">
        <f>IFERROR('Tab. B1-9web'!K33/'Tab. B1-7web'!K33,0)</f>
        <v>85.647058823529406</v>
      </c>
      <c r="L33" s="33">
        <f>IFERROR('Tab. B1-9web'!L33/'Tab. B1-7web'!L33,0)</f>
        <v>11569.461538461539</v>
      </c>
      <c r="M33" s="46">
        <f>IFERROR('Tab. B1-9web'!M33/'Tab. B1-7web'!M33,0)</f>
        <v>9791.25</v>
      </c>
    </row>
    <row r="34" spans="1:17" ht="12.75" customHeight="1">
      <c r="A34" s="103" t="s">
        <v>15</v>
      </c>
      <c r="B34" s="73">
        <f>IFERROR('Tab. B1-9web'!B34/'Tab. B1-7web'!B34,0)</f>
        <v>95.586099585062243</v>
      </c>
      <c r="C34" s="90">
        <f>IFERROR('Tab. B1-9web'!C34/'Tab. B1-7web'!C34,0)</f>
        <v>168.02859477124184</v>
      </c>
      <c r="D34" s="106">
        <f>IFERROR('Tab. B1-9web'!D34/'Tab. B1-7web'!D34,0)</f>
        <v>166.35616438356163</v>
      </c>
      <c r="E34" s="93">
        <f>IFERROR('Tab. B1-9web'!E34/'Tab. B1-7web'!E34,0)</f>
        <v>0</v>
      </c>
      <c r="F34" s="93">
        <f>IFERROR('Tab. B1-9web'!F34/'Tab. B1-7web'!F34,0)</f>
        <v>0</v>
      </c>
      <c r="G34" s="114">
        <f>IFERROR('Tab. B1-9web'!G34/'Tab. B1-7web'!G34,0)</f>
        <v>588.98701298701303</v>
      </c>
      <c r="H34" s="90">
        <f>IFERROR('Tab. B1-9web'!H34/'Tab. B1-7web'!H34,0)</f>
        <v>314.81560283687941</v>
      </c>
      <c r="I34" s="73">
        <f>IFERROR('Tab. B1-9web'!I34/'Tab. B1-7web'!I34,0)</f>
        <v>361.41176470588238</v>
      </c>
      <c r="J34" s="90">
        <f>IFERROR('Tab. B1-9web'!J34/'Tab. B1-7web'!J34,0)</f>
        <v>1047.08</v>
      </c>
      <c r="K34" s="90">
        <f>IFERROR('Tab. B1-9web'!K34/'Tab. B1-7web'!K34,0)</f>
        <v>92</v>
      </c>
      <c r="L34" s="90">
        <f>IFERROR('Tab. B1-9web'!L34/'Tab. B1-7web'!L34,0)</f>
        <v>4505.090909090909</v>
      </c>
      <c r="M34" s="74">
        <f>IFERROR('Tab. B1-9web'!M34/'Tab. B1-7web'!M34,0)</f>
        <v>3021</v>
      </c>
    </row>
    <row r="35" spans="1:17" ht="12.75" customHeight="1">
      <c r="A35" s="102" t="s">
        <v>16</v>
      </c>
      <c r="B35" s="41">
        <f>IFERROR('Tab. B1-9web'!B35/'Tab. B1-7web'!B35,0)</f>
        <v>109.51086956521739</v>
      </c>
      <c r="C35" s="33">
        <f>IFERROR('Tab. B1-9web'!C35/'Tab. B1-7web'!C35,0)</f>
        <v>198.69965870307166</v>
      </c>
      <c r="D35" s="47">
        <f>IFERROR('Tab. B1-9web'!D35/'Tab. B1-7web'!D35,0)</f>
        <v>180.59633027522935</v>
      </c>
      <c r="E35" s="33">
        <f>IFERROR('Tab. B1-9web'!E35/'Tab. B1-7web'!E35,0)</f>
        <v>0</v>
      </c>
      <c r="F35" s="80">
        <f>IFERROR('Tab. B1-9web'!F35/'Tab. B1-7web'!F35,0)</f>
        <v>0</v>
      </c>
      <c r="G35" s="40">
        <f>IFERROR('Tab. B1-9web'!G35/'Tab. B1-7web'!G35,0)</f>
        <v>342.61904761904759</v>
      </c>
      <c r="H35" s="33">
        <f>IFERROR('Tab. B1-9web'!H35/'Tab. B1-7web'!H35,0)</f>
        <v>193.02586206896552</v>
      </c>
      <c r="I35" s="40">
        <f>IFERROR('Tab. B1-9web'!I35/'Tab. B1-7web'!I35,0)</f>
        <v>304.28750000000002</v>
      </c>
      <c r="J35" s="33">
        <f>IFERROR('Tab. B1-9web'!J35/'Tab. B1-7web'!J35,0)</f>
        <v>549.09090909090912</v>
      </c>
      <c r="K35" s="80">
        <f>IFERROR('Tab. B1-9web'!K35/'Tab. B1-7web'!K35,0)</f>
        <v>0</v>
      </c>
      <c r="L35" s="33">
        <f>IFERROR('Tab. B1-9web'!L35/'Tab. B1-7web'!L35,0)</f>
        <v>6471.8</v>
      </c>
      <c r="M35" s="46">
        <f>IFERROR('Tab. B1-9web'!M35/'Tab. B1-7web'!M35,0)</f>
        <v>6066.5</v>
      </c>
    </row>
    <row r="36" spans="1:17" ht="12.75" customHeight="1">
      <c r="A36" s="103" t="s">
        <v>17</v>
      </c>
      <c r="B36" s="73">
        <f>IFERROR('Tab. B1-9web'!B36/'Tab. B1-7web'!B36,0)</f>
        <v>41.454545454545453</v>
      </c>
      <c r="C36" s="90">
        <f>IFERROR('Tab. B1-9web'!C36/'Tab. B1-7web'!C36,0)</f>
        <v>303.96733212341195</v>
      </c>
      <c r="D36" s="106">
        <f>IFERROR('Tab. B1-9web'!D36/'Tab. B1-7web'!D36,0)</f>
        <v>258.35789473684213</v>
      </c>
      <c r="E36" s="90">
        <f>IFERROR('Tab. B1-9web'!E36/'Tab. B1-7web'!E36,0)</f>
        <v>0</v>
      </c>
      <c r="F36" s="90">
        <f>IFERROR('Tab. B1-9web'!F36/'Tab. B1-7web'!F36,0)</f>
        <v>0</v>
      </c>
      <c r="G36" s="114">
        <f>IFERROR('Tab. B1-9web'!G36/'Tab. B1-7web'!G36,0)</f>
        <v>796.04838709677415</v>
      </c>
      <c r="H36" s="90">
        <f>IFERROR('Tab. B1-9web'!H36/'Tab. B1-7web'!H36,0)</f>
        <v>943.10169491525426</v>
      </c>
      <c r="I36" s="73">
        <f>IFERROR('Tab. B1-9web'!I36/'Tab. B1-7web'!I36,0)</f>
        <v>346.2837837837838</v>
      </c>
      <c r="J36" s="90">
        <f>IFERROR('Tab. B1-9web'!J36/'Tab. B1-7web'!J36,0)</f>
        <v>565.1</v>
      </c>
      <c r="K36" s="90">
        <f>IFERROR('Tab. B1-9web'!K36/'Tab. B1-7web'!K36,0)</f>
        <v>95.625</v>
      </c>
      <c r="L36" s="90">
        <f>IFERROR('Tab. B1-9web'!L36/'Tab. B1-7web'!L36,0)</f>
        <v>8037.333333333333</v>
      </c>
      <c r="M36" s="74">
        <f>IFERROR('Tab. B1-9web'!M36/'Tab. B1-7web'!M36,0)</f>
        <v>16430</v>
      </c>
    </row>
    <row r="37" spans="1:17" ht="12.75" customHeight="1">
      <c r="A37" s="102" t="s">
        <v>18</v>
      </c>
      <c r="B37" s="41">
        <f>IFERROR('Tab. B1-9web'!B37/'Tab. B1-7web'!B37,0)</f>
        <v>70.826343768458358</v>
      </c>
      <c r="C37" s="33">
        <f>IFERROR('Tab. B1-9web'!C37/'Tab. B1-7web'!C37,0)</f>
        <v>222.17016405951927</v>
      </c>
      <c r="D37" s="47">
        <f>IFERROR('Tab. B1-9web'!D37/'Tab. B1-7web'!D37,0)</f>
        <v>180.52107623318386</v>
      </c>
      <c r="E37" s="33">
        <f>IFERROR('Tab. B1-9web'!E37/'Tab. B1-7web'!E37,0)</f>
        <v>93.084388185654007</v>
      </c>
      <c r="F37" s="33">
        <f>IFERROR('Tab. B1-9web'!F37/'Tab. B1-7web'!F37,0)</f>
        <v>281.85355648535563</v>
      </c>
      <c r="G37" s="40">
        <f>IFERROR('Tab. B1-9web'!G37/'Tab. B1-7web'!G37,0)</f>
        <v>715.20416666666665</v>
      </c>
      <c r="H37" s="33">
        <f>IFERROR('Tab. B1-9web'!H37/'Tab. B1-7web'!H37,0)</f>
        <v>663.39473684210532</v>
      </c>
      <c r="I37" s="40">
        <f>IFERROR('Tab. B1-9web'!I37/'Tab. B1-7web'!I37,0)</f>
        <v>348.81957773512477</v>
      </c>
      <c r="J37" s="33">
        <f>IFERROR('Tab. B1-9web'!J37/'Tab. B1-7web'!J37,0)</f>
        <v>567.92820512820515</v>
      </c>
      <c r="K37" s="33">
        <f>IFERROR('Tab. B1-9web'!K37/'Tab. B1-7web'!K37,0)</f>
        <v>86.578125</v>
      </c>
      <c r="L37" s="33">
        <f>IFERROR('Tab. B1-9web'!L37/'Tab. B1-7web'!L37,0)</f>
        <v>6800.90625</v>
      </c>
      <c r="M37" s="46">
        <f>IFERROR('Tab. B1-9web'!M37/'Tab. B1-7web'!M37,0)</f>
        <v>6309</v>
      </c>
    </row>
    <row r="38" spans="1:17" ht="12.75" customHeight="1">
      <c r="A38" s="103" t="s">
        <v>19</v>
      </c>
      <c r="B38" s="73">
        <f>IFERROR('Tab. B1-9web'!B38/'Tab. B1-7web'!B38,0)</f>
        <v>94.367816091954026</v>
      </c>
      <c r="C38" s="90">
        <f>IFERROR('Tab. B1-9web'!C38/'Tab. B1-7web'!C38,0)</f>
        <v>214.32590051457976</v>
      </c>
      <c r="D38" s="106">
        <f>IFERROR('Tab. B1-9web'!D38/'Tab. B1-7web'!D38,0)</f>
        <v>165.96678966789668</v>
      </c>
      <c r="E38" s="93">
        <f>IFERROR('Tab. B1-9web'!E38/'Tab. B1-7web'!E38,0)</f>
        <v>0</v>
      </c>
      <c r="F38" s="90">
        <f>IFERROR('Tab. B1-9web'!F38/'Tab. B1-7web'!F38,0)</f>
        <v>0</v>
      </c>
      <c r="G38" s="114">
        <f>IFERROR('Tab. B1-9web'!G38/'Tab. B1-7web'!G38,0)</f>
        <v>478.9</v>
      </c>
      <c r="H38" s="90">
        <f>IFERROR('Tab. B1-9web'!H38/'Tab. B1-7web'!H38,0)</f>
        <v>260.78181818181821</v>
      </c>
      <c r="I38" s="73">
        <f>IFERROR('Tab. B1-9web'!I38/'Tab. B1-7web'!I38,0)</f>
        <v>321.07865168539325</v>
      </c>
      <c r="J38" s="93">
        <f>IFERROR('Tab. B1-9web'!J38/'Tab. B1-7web'!J38,0)</f>
        <v>567.28947368421052</v>
      </c>
      <c r="K38" s="93">
        <f>IFERROR('Tab. B1-9web'!K38/'Tab. B1-7web'!K38,0)</f>
        <v>0</v>
      </c>
      <c r="L38" s="90">
        <f>IFERROR('Tab. B1-9web'!L38/'Tab. B1-7web'!L38,0)</f>
        <v>5562.1428571428569</v>
      </c>
      <c r="M38" s="74">
        <f>IFERROR('Tab. B1-9web'!M38/'Tab. B1-7web'!M38,0)</f>
        <v>4289.333333333333</v>
      </c>
    </row>
    <row r="39" spans="1:17" ht="12.75" customHeight="1">
      <c r="A39" s="102" t="s">
        <v>20</v>
      </c>
      <c r="B39" s="41">
        <f>IFERROR('Tab. B1-9web'!B39/'Tab. B1-7web'!B39,0)</f>
        <v>56.902274124154886</v>
      </c>
      <c r="C39" s="33">
        <f>IFERROR('Tab. B1-9web'!C39/'Tab. B1-7web'!C39,0)</f>
        <v>216.88060507833603</v>
      </c>
      <c r="D39" s="47">
        <f>IFERROR('Tab. B1-9web'!D39/'Tab. B1-7web'!D39,0)</f>
        <v>164.59847596717466</v>
      </c>
      <c r="E39" s="33">
        <f>IFERROR('Tab. B1-9web'!E39/'Tab. B1-7web'!E39,0)</f>
        <v>106.19594594594595</v>
      </c>
      <c r="F39" s="33">
        <f>IFERROR('Tab. B1-9web'!F39/'Tab. B1-7web'!F39,0)</f>
        <v>256.27876106194691</v>
      </c>
      <c r="G39" s="40">
        <f>IFERROR('Tab. B1-9web'!G39/'Tab. B1-7web'!G39,0)</f>
        <v>856.97265625</v>
      </c>
      <c r="H39" s="33">
        <f>IFERROR('Tab. B1-9web'!H39/'Tab. B1-7web'!H39,0)</f>
        <v>329.45103857566767</v>
      </c>
      <c r="I39" s="40">
        <f>IFERROR('Tab. B1-9web'!I39/'Tab. B1-7web'!I39,0)</f>
        <v>337.62799999999999</v>
      </c>
      <c r="J39" s="33">
        <f>IFERROR('Tab. B1-9web'!J39/'Tab. B1-7web'!J39,0)</f>
        <v>520.01607717041804</v>
      </c>
      <c r="K39" s="33">
        <f>IFERROR('Tab. B1-9web'!K39/'Tab. B1-7web'!K39,0)</f>
        <v>56.785714285714285</v>
      </c>
      <c r="L39" s="33">
        <f>IFERROR('Tab. B1-9web'!L39/'Tab. B1-7web'!L39,0)</f>
        <v>6152.3666666666668</v>
      </c>
      <c r="M39" s="46">
        <f>IFERROR('Tab. B1-9web'!M39/'Tab. B1-7web'!M39,0)</f>
        <v>3504.6666666666665</v>
      </c>
    </row>
    <row r="40" spans="1:17" ht="12.75" customHeight="1">
      <c r="A40" s="103" t="s">
        <v>21</v>
      </c>
      <c r="B40" s="73">
        <f>IFERROR('Tab. B1-9web'!B40/'Tab. B1-7web'!B40,0)</f>
        <v>67.214430482367248</v>
      </c>
      <c r="C40" s="90">
        <f>IFERROR('Tab. B1-9web'!C40/'Tab. B1-7web'!C40,0)</f>
        <v>335.71417965850037</v>
      </c>
      <c r="D40" s="106">
        <f>IFERROR('Tab. B1-9web'!D40/'Tab. B1-7web'!D40,0)</f>
        <v>218.3622214361514</v>
      </c>
      <c r="E40" s="90">
        <f>IFERROR('Tab. B1-9web'!E40/'Tab. B1-7web'!E40,0)</f>
        <v>242.24536082474228</v>
      </c>
      <c r="F40" s="90">
        <f>IFERROR('Tab. B1-9web'!F40/'Tab. B1-7web'!F40,0)</f>
        <v>478.15079365079367</v>
      </c>
      <c r="G40" s="114">
        <f>IFERROR('Tab. B1-9web'!G40/'Tab. B1-7web'!G40,0)</f>
        <v>879.830078125</v>
      </c>
      <c r="H40" s="90">
        <f>IFERROR('Tab. B1-9web'!H40/'Tab. B1-7web'!H40,0)</f>
        <v>727.94923857868025</v>
      </c>
      <c r="I40" s="73">
        <f>IFERROR('Tab. B1-9web'!I40/'Tab. B1-7web'!I40,0)</f>
        <v>386.97299270072995</v>
      </c>
      <c r="J40" s="90">
        <f>IFERROR('Tab. B1-9web'!J40/'Tab. B1-7web'!J40,0)</f>
        <v>616.61989342806396</v>
      </c>
      <c r="K40" s="90">
        <f>IFERROR('Tab. B1-9web'!K40/'Tab. B1-7web'!K40,0)</f>
        <v>92.991228070175438</v>
      </c>
      <c r="L40" s="90">
        <f>IFERROR('Tab. B1-9web'!L40/'Tab. B1-7web'!L40,0)</f>
        <v>9210.3714285714286</v>
      </c>
      <c r="M40" s="74">
        <f>IFERROR('Tab. B1-9web'!M40/'Tab. B1-7web'!M40,0)</f>
        <v>4334.8857142857141</v>
      </c>
    </row>
    <row r="41" spans="1:17" ht="12.75" customHeight="1">
      <c r="A41" s="102" t="s">
        <v>22</v>
      </c>
      <c r="B41" s="41">
        <f>IFERROR('Tab. B1-9web'!B41/'Tab. B1-7web'!B41,0)</f>
        <v>59.576856649395509</v>
      </c>
      <c r="C41" s="33">
        <f>IFERROR('Tab. B1-9web'!C41/'Tab. B1-7web'!C41,0)</f>
        <v>265.53250345781464</v>
      </c>
      <c r="D41" s="47">
        <f>IFERROR('Tab. B1-9web'!D41/'Tab. B1-7web'!D41,0)</f>
        <v>138.5915343915344</v>
      </c>
      <c r="E41" s="33">
        <f>IFERROR('Tab. B1-9web'!E41/'Tab. B1-7web'!E41,0)</f>
        <v>0</v>
      </c>
      <c r="F41" s="33">
        <f>IFERROR('Tab. B1-9web'!F41/'Tab. B1-7web'!F41,0)</f>
        <v>0</v>
      </c>
      <c r="G41" s="40">
        <f>IFERROR('Tab. B1-9web'!G41/'Tab. B1-7web'!G41,0)</f>
        <v>932.56910569105696</v>
      </c>
      <c r="H41" s="33">
        <f>IFERROR('Tab. B1-9web'!H41/'Tab. B1-7web'!H41,0)</f>
        <v>517.29218106995881</v>
      </c>
      <c r="I41" s="40">
        <f>IFERROR('Tab. B1-9web'!I41/'Tab. B1-7web'!I41,0)</f>
        <v>297.70588235294116</v>
      </c>
      <c r="J41" s="33">
        <f>IFERROR('Tab. B1-9web'!J41/'Tab. B1-7web'!J41,0)</f>
        <v>620.46956521739128</v>
      </c>
      <c r="K41" s="33">
        <f>IFERROR('Tab. B1-9web'!K41/'Tab. B1-7web'!K41,0)</f>
        <v>57.93181818181818</v>
      </c>
      <c r="L41" s="33">
        <f>IFERROR('Tab. B1-9web'!L41/'Tab. B1-7web'!L41,0)</f>
        <v>4994.583333333333</v>
      </c>
      <c r="M41" s="46">
        <f>IFERROR('Tab. B1-9web'!M41/'Tab. B1-7web'!M41,0)</f>
        <v>2935.2307692307691</v>
      </c>
    </row>
    <row r="42" spans="1:17" ht="12.75" customHeight="1">
      <c r="A42" s="103" t="s">
        <v>23</v>
      </c>
      <c r="B42" s="73">
        <f>IFERROR('Tab. B1-9web'!B42/'Tab. B1-7web'!B42,0)</f>
        <v>75.066176470588232</v>
      </c>
      <c r="C42" s="90">
        <f>IFERROR('Tab. B1-9web'!C42/'Tab. B1-7web'!C42,0)</f>
        <v>238.13428571428571</v>
      </c>
      <c r="D42" s="106">
        <f>IFERROR('Tab. B1-9web'!D42/'Tab. B1-7web'!D42,0)</f>
        <v>188.27096774193549</v>
      </c>
      <c r="E42" s="93">
        <f>IFERROR('Tab. B1-9web'!E42/'Tab. B1-7web'!E42,0)</f>
        <v>0</v>
      </c>
      <c r="F42" s="93">
        <f>IFERROR('Tab. B1-9web'!F42/'Tab. B1-7web'!F42,0)</f>
        <v>0</v>
      </c>
      <c r="G42" s="106">
        <f>IFERROR('Tab. B1-9web'!G42/'Tab. B1-7web'!G42,0)</f>
        <v>738.5</v>
      </c>
      <c r="H42" s="106">
        <f>IFERROR('Tab. B1-9web'!H42/'Tab. B1-7web'!H42,0)</f>
        <v>222.34645669291339</v>
      </c>
      <c r="I42" s="73">
        <f>IFERROR('Tab. B1-9web'!I42/'Tab. B1-7web'!I42,0)</f>
        <v>186.12941176470588</v>
      </c>
      <c r="J42" s="90">
        <f>IFERROR('Tab. B1-9web'!J42/'Tab. B1-7web'!J42,0)</f>
        <v>235.54117647058823</v>
      </c>
      <c r="K42" s="90">
        <f>IFERROR('Tab. B1-9web'!K42/'Tab. B1-7web'!K42,0)</f>
        <v>58.555555555555557</v>
      </c>
      <c r="L42" s="90">
        <f>IFERROR('Tab. B1-9web'!L42/'Tab. B1-7web'!L42,0)</f>
        <v>4984</v>
      </c>
      <c r="M42" s="74">
        <f>IFERROR('Tab. B1-9web'!M42/'Tab. B1-7web'!M42,0)</f>
        <v>5937</v>
      </c>
    </row>
    <row r="43" spans="1:17" ht="12.75" customHeight="1">
      <c r="A43" s="102" t="s">
        <v>24</v>
      </c>
      <c r="B43" s="41">
        <f>IFERROR('Tab. B1-9web'!B43/'Tab. B1-7web'!B43,0)</f>
        <v>106.00399680255795</v>
      </c>
      <c r="C43" s="33">
        <f>IFERROR('Tab. B1-9web'!C43/'Tab. B1-7web'!C43,0)</f>
        <v>242.86656322730798</v>
      </c>
      <c r="D43" s="47">
        <f>IFERROR('Tab. B1-9web'!D43/'Tab. B1-7web'!D43,0)</f>
        <v>160.50268096514745</v>
      </c>
      <c r="E43" s="80">
        <f>IFERROR('Tab. B1-9web'!E43/'Tab. B1-7web'!E43,0)</f>
        <v>0</v>
      </c>
      <c r="F43" s="80">
        <f>IFERROR('Tab. B1-9web'!F43/'Tab. B1-7web'!F43,0)</f>
        <v>0</v>
      </c>
      <c r="G43" s="40">
        <f>IFERROR('Tab. B1-9web'!G43/'Tab. B1-7web'!G43,0)</f>
        <v>693.86666666666667</v>
      </c>
      <c r="H43" s="33">
        <f>IFERROR('Tab. B1-9web'!H43/'Tab. B1-7web'!H43,0)</f>
        <v>325.24100719424462</v>
      </c>
      <c r="I43" s="40">
        <f>IFERROR('Tab. B1-9web'!I43/'Tab. B1-7web'!I43,0)</f>
        <v>200.56497175141243</v>
      </c>
      <c r="J43" s="33">
        <f>IFERROR('Tab. B1-9web'!J43/'Tab. B1-7web'!J43,0)</f>
        <v>248.13043478260869</v>
      </c>
      <c r="K43" s="80">
        <f>IFERROR('Tab. B1-9web'!K43/'Tab. B1-7web'!K43,0)</f>
        <v>0</v>
      </c>
      <c r="L43" s="33">
        <f>IFERROR('Tab. B1-9web'!L43/'Tab. B1-7web'!L43,0)</f>
        <v>4282.3846153846152</v>
      </c>
      <c r="M43" s="46">
        <f>IFERROR('Tab. B1-9web'!M43/'Tab. B1-7web'!M43,0)</f>
        <v>3173.25</v>
      </c>
    </row>
    <row r="44" spans="1:17" ht="12.75" customHeight="1">
      <c r="A44" s="103" t="s">
        <v>25</v>
      </c>
      <c r="B44" s="73">
        <f>IFERROR('Tab. B1-9web'!B44/'Tab. B1-7web'!B44,0)</f>
        <v>72.771947527749745</v>
      </c>
      <c r="C44" s="90">
        <f>IFERROR('Tab. B1-9web'!C44/'Tab. B1-7web'!C44,0)</f>
        <v>214.20328282828282</v>
      </c>
      <c r="D44" s="90">
        <f>IFERROR('Tab. B1-9web'!D44/'Tab. B1-7web'!D44,0)</f>
        <v>136.43167028199565</v>
      </c>
      <c r="E44" s="93">
        <f>IFERROR('Tab. B1-9web'!E44/'Tab. B1-7web'!E44,0)</f>
        <v>0</v>
      </c>
      <c r="F44" s="93">
        <f>IFERROR('Tab. B1-9web'!F44/'Tab. B1-7web'!F44,0)</f>
        <v>0</v>
      </c>
      <c r="G44" s="114">
        <f>IFERROR('Tab. B1-9web'!G44/'Tab. B1-7web'!G44,0)</f>
        <v>687.52857142857147</v>
      </c>
      <c r="H44" s="90">
        <f>IFERROR('Tab. B1-9web'!H44/'Tab. B1-7web'!H44,0)</f>
        <v>308.87096774193549</v>
      </c>
      <c r="I44" s="73">
        <f>IFERROR('Tab. B1-9web'!I44/'Tab. B1-7web'!I44,0)</f>
        <v>234.61403508771929</v>
      </c>
      <c r="J44" s="90">
        <f>IFERROR('Tab. B1-9web'!J44/'Tab. B1-7web'!J44,0)</f>
        <v>513.75862068965512</v>
      </c>
      <c r="K44" s="90">
        <f>IFERROR('Tab. B1-9web'!K44/'Tab. B1-7web'!K44,0)</f>
        <v>65.875</v>
      </c>
      <c r="L44" s="90">
        <f>IFERROR('Tab. B1-9web'!L44/'Tab. B1-7web'!L44,0)</f>
        <v>4211.3076923076924</v>
      </c>
      <c r="M44" s="74">
        <f>IFERROR('Tab. B1-9web'!M44/'Tab. B1-7web'!M44,0)</f>
        <v>2499.25</v>
      </c>
    </row>
    <row r="45" spans="1:17" ht="12.75" customHeight="1">
      <c r="A45" s="102" t="s">
        <v>26</v>
      </c>
      <c r="B45" s="41">
        <f>IFERROR('Tab. B1-9web'!B45/'Tab. B1-7web'!B45,0)</f>
        <v>69.667525773195877</v>
      </c>
      <c r="C45" s="33">
        <f>IFERROR('Tab. B1-9web'!C45/'Tab. B1-7web'!C45,0)</f>
        <v>292.87943262411346</v>
      </c>
      <c r="D45" s="47">
        <f>IFERROR('Tab. B1-9web'!D45/'Tab. B1-7web'!D45,0)</f>
        <v>202.13626834381552</v>
      </c>
      <c r="E45" s="33">
        <f>IFERROR('Tab. B1-9web'!E45/'Tab. B1-7web'!E45,0)</f>
        <v>13.142857142857142</v>
      </c>
      <c r="F45" s="33">
        <f>IFERROR('Tab. B1-9web'!F45/'Tab. B1-7web'!F45,0)</f>
        <v>59.821428571428569</v>
      </c>
      <c r="G45" s="40">
        <f>IFERROR('Tab. B1-9web'!G45/'Tab. B1-7web'!G45,0)</f>
        <v>844.02</v>
      </c>
      <c r="H45" s="33">
        <f>IFERROR('Tab. B1-9web'!H45/'Tab. B1-7web'!H45,0)</f>
        <v>381.73863636363637</v>
      </c>
      <c r="I45" s="40">
        <f>IFERROR('Tab. B1-9web'!I45/'Tab. B1-7web'!I45,0)</f>
        <v>313.07191780821915</v>
      </c>
      <c r="J45" s="33">
        <f>IFERROR('Tab. B1-9web'!J45/'Tab. B1-7web'!J45,0)</f>
        <v>1865.1515151515152</v>
      </c>
      <c r="K45" s="33">
        <f>IFERROR('Tab. B1-9web'!K45/'Tab. B1-7web'!K45,0)</f>
        <v>79.826086956521735</v>
      </c>
      <c r="L45" s="33">
        <f>IFERROR('Tab. B1-9web'!L45/'Tab. B1-7web'!L45,0)</f>
        <v>4453.833333333333</v>
      </c>
      <c r="M45" s="46">
        <f>IFERROR('Tab. B1-9web'!M45/'Tab. B1-7web'!M45,0)</f>
        <v>4304.25</v>
      </c>
    </row>
    <row r="46" spans="1:17" ht="12.75" customHeight="1">
      <c r="A46" s="103" t="s">
        <v>27</v>
      </c>
      <c r="B46" s="69">
        <f>IFERROR('Tab. B1-9web'!B46/'Tab. B1-7web'!B46,0)</f>
        <v>59.724346076458751</v>
      </c>
      <c r="C46" s="70">
        <f>IFERROR('Tab. B1-9web'!C46/'Tab. B1-7web'!C46,0)</f>
        <v>207.22031823745411</v>
      </c>
      <c r="D46" s="109">
        <f>IFERROR('Tab. B1-9web'!D46/'Tab. B1-7web'!D46,0)</f>
        <v>143.47775175644028</v>
      </c>
      <c r="E46" s="71">
        <f>IFERROR('Tab. B1-9web'!E46/'Tab. B1-7web'!E46,0)</f>
        <v>0</v>
      </c>
      <c r="F46" s="71">
        <f>IFERROR('Tab. B1-9web'!F46/'Tab. B1-7web'!F46,0)</f>
        <v>0</v>
      </c>
      <c r="G46" s="105">
        <f>IFERROR('Tab. B1-9web'!G46/'Tab. B1-7web'!G46,0)</f>
        <v>557.875</v>
      </c>
      <c r="H46" s="70">
        <f>IFERROR('Tab. B1-9web'!H46/'Tab. B1-7web'!H46,0)</f>
        <v>222.89211618257261</v>
      </c>
      <c r="I46" s="69">
        <f>IFERROR('Tab. B1-9web'!I46/'Tab. B1-7web'!I46,0)</f>
        <v>238.19318181818181</v>
      </c>
      <c r="J46" s="70">
        <f>IFERROR('Tab. B1-9web'!J46/'Tab. B1-7web'!J46,0)</f>
        <v>382.125</v>
      </c>
      <c r="K46" s="71">
        <f>IFERROR('Tab. B1-9web'!K46/'Tab. B1-7web'!K46,0)</f>
        <v>0</v>
      </c>
      <c r="L46" s="70">
        <f>IFERROR('Tab. B1-9web'!L46/'Tab. B1-7web'!L46,0)</f>
        <v>4667.909090909091</v>
      </c>
      <c r="M46" s="95">
        <f>IFERROR('Tab. B1-9web'!M46/'Tab. B1-7web'!M46,0)</f>
        <v>3550.5</v>
      </c>
    </row>
    <row r="47" spans="1:17" ht="12.75" customHeight="1">
      <c r="A47" s="117"/>
      <c r="B47" s="282" t="s">
        <v>192</v>
      </c>
      <c r="C47" s="282"/>
      <c r="D47" s="282"/>
      <c r="E47" s="282"/>
      <c r="F47" s="282"/>
      <c r="G47" s="282"/>
      <c r="H47" s="282"/>
      <c r="I47" s="282"/>
      <c r="J47" s="282"/>
      <c r="K47" s="282"/>
      <c r="L47" s="282"/>
      <c r="M47" s="282"/>
    </row>
    <row r="48" spans="1:17" ht="12.75" customHeight="1">
      <c r="A48" s="98" t="s">
        <v>11</v>
      </c>
      <c r="B48" s="91">
        <f t="shared" ref="B48:M48" si="0">IFERROR(B8-B28,0)</f>
        <v>3.4376705534600376</v>
      </c>
      <c r="C48" s="91">
        <f t="shared" si="0"/>
        <v>25.628827842568228</v>
      </c>
      <c r="D48" s="91">
        <f t="shared" si="0"/>
        <v>31.268011806983623</v>
      </c>
      <c r="E48" s="91">
        <f t="shared" si="0"/>
        <v>12.898451362308066</v>
      </c>
      <c r="F48" s="91">
        <f t="shared" si="0"/>
        <v>59.234988502111833</v>
      </c>
      <c r="G48" s="91">
        <f t="shared" si="0"/>
        <v>-19.057332028707606</v>
      </c>
      <c r="H48" s="91">
        <f t="shared" si="0"/>
        <v>11.525363483534022</v>
      </c>
      <c r="I48" s="91">
        <f t="shared" si="0"/>
        <v>-12.262179969727129</v>
      </c>
      <c r="J48" s="91">
        <f t="shared" si="0"/>
        <v>-5.3612091434284821</v>
      </c>
      <c r="K48" s="91">
        <f t="shared" ref="K48" si="1">IFERROR(K8-K28,0)</f>
        <v>15.099829586836464</v>
      </c>
      <c r="L48" s="91">
        <f t="shared" si="0"/>
        <v>-543.77610777678456</v>
      </c>
      <c r="M48" s="97">
        <f t="shared" si="0"/>
        <v>-357.67620833845785</v>
      </c>
      <c r="N48" s="120"/>
      <c r="O48" s="120"/>
      <c r="P48" s="120"/>
      <c r="Q48" s="120"/>
    </row>
    <row r="49" spans="1:17" ht="12.75" customHeight="1">
      <c r="A49" s="100" t="s">
        <v>80</v>
      </c>
      <c r="B49" s="33">
        <f t="shared" ref="B49:M49" si="2">IFERROR(B9-B29,0)</f>
        <v>3.6561442205976178</v>
      </c>
      <c r="C49" s="33">
        <f t="shared" si="2"/>
        <v>22.65684141157152</v>
      </c>
      <c r="D49" s="33">
        <f t="shared" si="2"/>
        <v>30.457725432796138</v>
      </c>
      <c r="E49" s="33">
        <f t="shared" si="2"/>
        <v>12.898451362308066</v>
      </c>
      <c r="F49" s="33">
        <f t="shared" si="2"/>
        <v>59.234988502111833</v>
      </c>
      <c r="G49" s="33">
        <f t="shared" si="2"/>
        <v>-25.96987598135695</v>
      </c>
      <c r="H49" s="33">
        <f t="shared" si="2"/>
        <v>-22.983566236197589</v>
      </c>
      <c r="I49" s="33">
        <f t="shared" si="2"/>
        <v>-18.9488171539831</v>
      </c>
      <c r="J49" s="33">
        <f t="shared" si="2"/>
        <v>-21.690767259398967</v>
      </c>
      <c r="K49" s="33">
        <f t="shared" ref="K49" si="3">IFERROR(K9-K29,0)</f>
        <v>15.570073896340929</v>
      </c>
      <c r="L49" s="33">
        <f t="shared" si="2"/>
        <v>-602.27663685152038</v>
      </c>
      <c r="M49" s="46">
        <f t="shared" si="2"/>
        <v>-347.39619535394195</v>
      </c>
      <c r="N49" s="120"/>
      <c r="O49" s="120"/>
      <c r="P49" s="120"/>
      <c r="Q49" s="120"/>
    </row>
    <row r="50" spans="1:17" ht="12.75" customHeight="1">
      <c r="A50" s="101" t="s">
        <v>81</v>
      </c>
      <c r="B50" s="90">
        <f t="shared" ref="B50:M50" si="4">IFERROR(B10-B30,0)</f>
        <v>5.1922815773533983</v>
      </c>
      <c r="C50" s="90">
        <f t="shared" si="4"/>
        <v>38.918904759054556</v>
      </c>
      <c r="D50" s="90">
        <f t="shared" si="4"/>
        <v>34.840763160400286</v>
      </c>
      <c r="E50" s="93">
        <f t="shared" si="4"/>
        <v>0</v>
      </c>
      <c r="F50" s="91">
        <f t="shared" si="4"/>
        <v>0</v>
      </c>
      <c r="G50" s="91">
        <f t="shared" si="4"/>
        <v>14.544094031331269</v>
      </c>
      <c r="H50" s="90">
        <f t="shared" si="4"/>
        <v>71.650893776025555</v>
      </c>
      <c r="I50" s="90">
        <f t="shared" si="4"/>
        <v>20.040253680569833</v>
      </c>
      <c r="J50" s="90">
        <f t="shared" si="4"/>
        <v>58.186628094804576</v>
      </c>
      <c r="K50" s="90">
        <f t="shared" ref="K50" si="5">IFERROR(K10-K30,0)</f>
        <v>11.964055299539169</v>
      </c>
      <c r="L50" s="90">
        <f t="shared" si="4"/>
        <v>-345.99782135076202</v>
      </c>
      <c r="M50" s="74">
        <f t="shared" si="4"/>
        <v>-402.49620493358634</v>
      </c>
      <c r="N50" s="120"/>
      <c r="O50" s="120"/>
      <c r="P50" s="120"/>
      <c r="Q50" s="120"/>
    </row>
    <row r="51" spans="1:17" ht="12.75" customHeight="1">
      <c r="A51" s="102" t="s">
        <v>12</v>
      </c>
      <c r="B51" s="41">
        <f t="shared" ref="B51:M51" si="6">IFERROR(B11-B31,0)</f>
        <v>2.5792246602778661</v>
      </c>
      <c r="C51" s="33">
        <f t="shared" si="6"/>
        <v>31.107856138180267</v>
      </c>
      <c r="D51" s="47">
        <f t="shared" si="6"/>
        <v>22.541876356850224</v>
      </c>
      <c r="E51" s="33">
        <f t="shared" si="6"/>
        <v>38.847106777493593</v>
      </c>
      <c r="F51" s="33">
        <f t="shared" si="6"/>
        <v>-20.01885728569016</v>
      </c>
      <c r="G51" s="40">
        <f t="shared" si="6"/>
        <v>-41.162684340875785</v>
      </c>
      <c r="H51" s="33">
        <f t="shared" si="6"/>
        <v>122.79496477414008</v>
      </c>
      <c r="I51" s="40">
        <f t="shared" si="6"/>
        <v>-39.510950127716569</v>
      </c>
      <c r="J51" s="33">
        <f t="shared" si="6"/>
        <v>-72.939135999692041</v>
      </c>
      <c r="K51" s="33">
        <f t="shared" ref="K51" si="7">IFERROR(K11-K31,0)</f>
        <v>23.276315789473685</v>
      </c>
      <c r="L51" s="33">
        <f t="shared" si="6"/>
        <v>-420.01932773109183</v>
      </c>
      <c r="M51" s="46">
        <f t="shared" si="6"/>
        <v>-367.79230769230753</v>
      </c>
      <c r="N51" s="120"/>
      <c r="O51" s="120"/>
      <c r="P51" s="120"/>
      <c r="Q51" s="120"/>
    </row>
    <row r="52" spans="1:17" ht="12.75" customHeight="1">
      <c r="A52" s="103" t="s">
        <v>13</v>
      </c>
      <c r="B52" s="73">
        <f t="shared" ref="B52:M52" si="8">IFERROR(B12-B32,0)</f>
        <v>10.874082702975294</v>
      </c>
      <c r="C52" s="90">
        <f t="shared" si="8"/>
        <v>16.31990248099487</v>
      </c>
      <c r="D52" s="106">
        <f t="shared" si="8"/>
        <v>34.378497322846215</v>
      </c>
      <c r="E52" s="90">
        <f t="shared" si="8"/>
        <v>-211.1928651059086</v>
      </c>
      <c r="F52" s="90">
        <f t="shared" si="8"/>
        <v>-52.818387539184982</v>
      </c>
      <c r="G52" s="91">
        <f t="shared" si="8"/>
        <v>-67.332194732641597</v>
      </c>
      <c r="H52" s="90">
        <f t="shared" si="8"/>
        <v>-748.73493975903614</v>
      </c>
      <c r="I52" s="90">
        <f t="shared" si="8"/>
        <v>-40.479313962873277</v>
      </c>
      <c r="J52" s="90">
        <f t="shared" si="8"/>
        <v>-93.684636508166022</v>
      </c>
      <c r="K52" s="90">
        <f t="shared" ref="K52" si="9">IFERROR(K12-K32,0)</f>
        <v>-7.8858784893267568</v>
      </c>
      <c r="L52" s="90">
        <f t="shared" si="8"/>
        <v>-1586.2484472049691</v>
      </c>
      <c r="M52" s="74">
        <f t="shared" si="8"/>
        <v>-940.83939393939363</v>
      </c>
      <c r="N52" s="120"/>
      <c r="O52" s="120"/>
      <c r="P52" s="120"/>
      <c r="Q52" s="120"/>
    </row>
    <row r="53" spans="1:17" ht="12.75" customHeight="1">
      <c r="A53" s="102" t="s">
        <v>14</v>
      </c>
      <c r="B53" s="41">
        <f t="shared" ref="B53:M53" si="10">IFERROR(B13-B33,0)</f>
        <v>-6.9799981426017581</v>
      </c>
      <c r="C53" s="33">
        <f t="shared" si="10"/>
        <v>39.769817690978527</v>
      </c>
      <c r="D53" s="47">
        <f t="shared" si="10"/>
        <v>49.445577569677937</v>
      </c>
      <c r="E53" s="33">
        <f t="shared" si="10"/>
        <v>0</v>
      </c>
      <c r="F53" s="33">
        <f t="shared" si="10"/>
        <v>0</v>
      </c>
      <c r="G53" s="40">
        <f t="shared" si="10"/>
        <v>54.891812865497059</v>
      </c>
      <c r="H53" s="33">
        <f t="shared" si="10"/>
        <v>107.59112857944979</v>
      </c>
      <c r="I53" s="40">
        <f t="shared" si="10"/>
        <v>-10.68285328532852</v>
      </c>
      <c r="J53" s="33">
        <f t="shared" si="10"/>
        <v>-61.760413354531011</v>
      </c>
      <c r="K53" s="33">
        <f t="shared" ref="K53" si="11">IFERROR(K13-K33,0)</f>
        <v>41.452941176470588</v>
      </c>
      <c r="L53" s="33">
        <f t="shared" si="10"/>
        <v>1508.6153846153848</v>
      </c>
      <c r="M53" s="46">
        <f t="shared" si="10"/>
        <v>1131.25</v>
      </c>
      <c r="N53" s="120"/>
      <c r="O53" s="120"/>
      <c r="P53" s="120"/>
      <c r="Q53" s="120"/>
    </row>
    <row r="54" spans="1:17" ht="12.75" customHeight="1">
      <c r="A54" s="103" t="s">
        <v>15</v>
      </c>
      <c r="B54" s="73">
        <f t="shared" ref="B54:M54" si="12">IFERROR(B14-B34,0)</f>
        <v>11.787589642773796</v>
      </c>
      <c r="C54" s="90">
        <f t="shared" si="12"/>
        <v>35.566975368216731</v>
      </c>
      <c r="D54" s="106">
        <f t="shared" si="12"/>
        <v>40.454646427249173</v>
      </c>
      <c r="E54" s="93">
        <f t="shared" si="12"/>
        <v>0</v>
      </c>
      <c r="F54" s="93">
        <f t="shared" si="12"/>
        <v>0</v>
      </c>
      <c r="G54" s="114">
        <f t="shared" si="12"/>
        <v>14.568542568542512</v>
      </c>
      <c r="H54" s="90">
        <f t="shared" si="12"/>
        <v>57.60823822272323</v>
      </c>
      <c r="I54" s="73">
        <f t="shared" si="12"/>
        <v>7.1125071387778007</v>
      </c>
      <c r="J54" s="90">
        <f t="shared" si="12"/>
        <v>-36.919999999999959</v>
      </c>
      <c r="K54" s="90">
        <f t="shared" ref="K54" si="13">IFERROR(K14-K34,0)</f>
        <v>-5.0714285714285694</v>
      </c>
      <c r="L54" s="90">
        <f t="shared" si="12"/>
        <v>-363.54545454545405</v>
      </c>
      <c r="M54" s="74">
        <f t="shared" si="12"/>
        <v>82.75</v>
      </c>
      <c r="N54" s="120"/>
      <c r="O54" s="120"/>
      <c r="P54" s="120"/>
      <c r="Q54" s="120"/>
    </row>
    <row r="55" spans="1:17" ht="12.75" customHeight="1">
      <c r="A55" s="102" t="s">
        <v>16</v>
      </c>
      <c r="B55" s="41">
        <f t="shared" ref="B55:M55" si="14">IFERROR(B15-B35,0)</f>
        <v>-5.2815117670522511</v>
      </c>
      <c r="C55" s="33">
        <f t="shared" si="14"/>
        <v>162.34770971798096</v>
      </c>
      <c r="D55" s="47">
        <f t="shared" si="14"/>
        <v>71.586362032462972</v>
      </c>
      <c r="E55" s="80">
        <f t="shared" si="14"/>
        <v>0</v>
      </c>
      <c r="F55" s="80">
        <f t="shared" si="14"/>
        <v>0</v>
      </c>
      <c r="G55" s="40">
        <f t="shared" si="14"/>
        <v>682.49206349206349</v>
      </c>
      <c r="H55" s="33">
        <f t="shared" si="14"/>
        <v>300.912599469496</v>
      </c>
      <c r="I55" s="40">
        <f t="shared" si="14"/>
        <v>-49.368895348837242</v>
      </c>
      <c r="J55" s="33">
        <f t="shared" si="14"/>
        <v>-117.79090909090911</v>
      </c>
      <c r="K55" s="33">
        <f t="shared" ref="K55" si="15">IFERROR(K15-K35,0)</f>
        <v>0</v>
      </c>
      <c r="L55" s="33">
        <f t="shared" si="14"/>
        <v>-289</v>
      </c>
      <c r="M55" s="46">
        <f t="shared" si="14"/>
        <v>-341</v>
      </c>
      <c r="N55" s="120"/>
      <c r="O55" s="120"/>
      <c r="P55" s="120"/>
      <c r="Q55" s="120"/>
    </row>
    <row r="56" spans="1:17" ht="12.75" customHeight="1">
      <c r="A56" s="103" t="s">
        <v>17</v>
      </c>
      <c r="B56" s="73">
        <f t="shared" ref="B56:M56" si="16">IFERROR(B16-B36,0)</f>
        <v>8.712121212121211</v>
      </c>
      <c r="C56" s="90">
        <f t="shared" si="16"/>
        <v>43.477873356040107</v>
      </c>
      <c r="D56" s="106">
        <f t="shared" si="16"/>
        <v>70.35128893662727</v>
      </c>
      <c r="E56" s="93">
        <f t="shared" si="16"/>
        <v>0</v>
      </c>
      <c r="F56" s="93">
        <f t="shared" si="16"/>
        <v>0</v>
      </c>
      <c r="G56" s="114">
        <f t="shared" si="16"/>
        <v>28.255960729312847</v>
      </c>
      <c r="H56" s="90">
        <f t="shared" si="16"/>
        <v>23.618893320039888</v>
      </c>
      <c r="I56" s="73">
        <f t="shared" si="16"/>
        <v>32.006814506814464</v>
      </c>
      <c r="J56" s="90">
        <f t="shared" si="16"/>
        <v>66.934482758620675</v>
      </c>
      <c r="K56" s="90">
        <f t="shared" ref="K56" si="17">IFERROR(K16-K36,0)</f>
        <v>224.375</v>
      </c>
      <c r="L56" s="90">
        <f t="shared" si="16"/>
        <v>-432.13333333333321</v>
      </c>
      <c r="M56" s="74">
        <f t="shared" si="16"/>
        <v>-7957</v>
      </c>
      <c r="N56" s="120"/>
      <c r="O56" s="120"/>
      <c r="P56" s="120"/>
      <c r="Q56" s="120"/>
    </row>
    <row r="57" spans="1:17" ht="12.75" customHeight="1">
      <c r="A57" s="102" t="s">
        <v>18</v>
      </c>
      <c r="B57" s="41">
        <f t="shared" ref="B57:M57" si="18">IFERROR(B17-B37,0)</f>
        <v>1.2391953435923853</v>
      </c>
      <c r="C57" s="33">
        <f t="shared" si="18"/>
        <v>-34.221812731827413</v>
      </c>
      <c r="D57" s="47">
        <f t="shared" si="18"/>
        <v>30.075524840161393</v>
      </c>
      <c r="E57" s="33">
        <f t="shared" si="18"/>
        <v>8.7656118143459878</v>
      </c>
      <c r="F57" s="33">
        <f t="shared" si="18"/>
        <v>-1.5821279139270814</v>
      </c>
      <c r="G57" s="40">
        <f t="shared" si="18"/>
        <v>15.06959759188851</v>
      </c>
      <c r="H57" s="33">
        <f t="shared" si="18"/>
        <v>-52.079776212184015</v>
      </c>
      <c r="I57" s="40">
        <f t="shared" si="18"/>
        <v>-29.24640700341746</v>
      </c>
      <c r="J57" s="33">
        <f t="shared" si="18"/>
        <v>-12.89594706368905</v>
      </c>
      <c r="K57" s="33">
        <f t="shared" ref="K57" si="19">IFERROR(K17-K37,0)</f>
        <v>21.858494718309856</v>
      </c>
      <c r="L57" s="33">
        <f t="shared" si="18"/>
        <v>-266.90625</v>
      </c>
      <c r="M57" s="46">
        <f t="shared" si="18"/>
        <v>390.80000000000018</v>
      </c>
      <c r="N57" s="120"/>
      <c r="O57" s="120"/>
      <c r="P57" s="120"/>
      <c r="Q57" s="120"/>
    </row>
    <row r="58" spans="1:17" ht="12.75" customHeight="1">
      <c r="A58" s="103" t="s">
        <v>19</v>
      </c>
      <c r="B58" s="73">
        <f t="shared" ref="B58:M58" si="20">IFERROR(B18-B38,0)</f>
        <v>14.471469622331682</v>
      </c>
      <c r="C58" s="90">
        <f t="shared" si="20"/>
        <v>39.124629520755946</v>
      </c>
      <c r="D58" s="106">
        <f t="shared" si="20"/>
        <v>30.196173295066274</v>
      </c>
      <c r="E58" s="93">
        <f t="shared" si="20"/>
        <v>0</v>
      </c>
      <c r="F58" s="93">
        <f t="shared" si="20"/>
        <v>0</v>
      </c>
      <c r="G58" s="114">
        <f t="shared" si="20"/>
        <v>0.67377049180328186</v>
      </c>
      <c r="H58" s="90">
        <f t="shared" si="20"/>
        <v>63.924768644529081</v>
      </c>
      <c r="I58" s="73">
        <f t="shared" si="20"/>
        <v>162.60388799714644</v>
      </c>
      <c r="J58" s="93">
        <f t="shared" si="20"/>
        <v>238.81397459165157</v>
      </c>
      <c r="K58" s="93">
        <f t="shared" ref="K58" si="21">IFERROR(K18-K38,0)</f>
        <v>0</v>
      </c>
      <c r="L58" s="90">
        <f t="shared" si="20"/>
        <v>-1151.1428571428569</v>
      </c>
      <c r="M58" s="74">
        <f t="shared" si="20"/>
        <v>-1420.583333333333</v>
      </c>
      <c r="N58" s="120"/>
      <c r="O58" s="120"/>
      <c r="P58" s="120"/>
      <c r="Q58" s="120"/>
    </row>
    <row r="59" spans="1:17" ht="12.75" customHeight="1">
      <c r="A59" s="102" t="s">
        <v>20</v>
      </c>
      <c r="B59" s="41">
        <f t="shared" ref="B59:M59" si="22">IFERROR(B19-B39,0)</f>
        <v>2.530975246122189</v>
      </c>
      <c r="C59" s="33">
        <f t="shared" si="22"/>
        <v>42.24764829262665</v>
      </c>
      <c r="D59" s="47">
        <f t="shared" si="22"/>
        <v>26.840046140638776</v>
      </c>
      <c r="E59" s="33">
        <f t="shared" si="22"/>
        <v>58.769571295433352</v>
      </c>
      <c r="F59" s="33">
        <f t="shared" si="22"/>
        <v>146.48719638486159</v>
      </c>
      <c r="G59" s="40">
        <f t="shared" si="22"/>
        <v>28.865926427165391</v>
      </c>
      <c r="H59" s="33">
        <f t="shared" si="22"/>
        <v>-38.894096297976546</v>
      </c>
      <c r="I59" s="40">
        <f t="shared" si="22"/>
        <v>-4.688514372163354</v>
      </c>
      <c r="J59" s="33">
        <f t="shared" si="22"/>
        <v>113.42696080426549</v>
      </c>
      <c r="K59" s="33">
        <f t="shared" ref="K59" si="23">IFERROR(K19-K39,0)</f>
        <v>-0.202380952380949</v>
      </c>
      <c r="L59" s="33">
        <f t="shared" si="22"/>
        <v>-76.642528735632368</v>
      </c>
      <c r="M59" s="46">
        <f t="shared" si="22"/>
        <v>-340.06666666666661</v>
      </c>
      <c r="N59" s="120"/>
      <c r="O59" s="120"/>
      <c r="P59" s="120"/>
      <c r="Q59" s="120"/>
    </row>
    <row r="60" spans="1:17" ht="12.75" customHeight="1">
      <c r="A60" s="103" t="s">
        <v>21</v>
      </c>
      <c r="B60" s="73">
        <f t="shared" ref="B60:M60" si="24">IFERROR(B20-B40,0)</f>
        <v>2.6300828949107711</v>
      </c>
      <c r="C60" s="90">
        <f t="shared" si="24"/>
        <v>60.369886393397564</v>
      </c>
      <c r="D60" s="106">
        <f t="shared" si="24"/>
        <v>42.727921473339279</v>
      </c>
      <c r="E60" s="90">
        <f t="shared" si="24"/>
        <v>66.650743071361632</v>
      </c>
      <c r="F60" s="90">
        <f t="shared" si="24"/>
        <v>92.422454756849618</v>
      </c>
      <c r="G60" s="114">
        <f t="shared" si="24"/>
        <v>-54.907899136673109</v>
      </c>
      <c r="H60" s="90">
        <f t="shared" si="24"/>
        <v>161.09621596677425</v>
      </c>
      <c r="I60" s="73">
        <f t="shared" si="24"/>
        <v>-18.850964174580952</v>
      </c>
      <c r="J60" s="90">
        <f t="shared" si="24"/>
        <v>25.37180781674931</v>
      </c>
      <c r="K60" s="90">
        <f t="shared" ref="K60" si="25">IFERROR(K20-K40,0)</f>
        <v>-4.3373819163292779</v>
      </c>
      <c r="L60" s="90">
        <f t="shared" si="24"/>
        <v>-845.46476190476278</v>
      </c>
      <c r="M60" s="74">
        <f t="shared" si="24"/>
        <v>-212.69652509652497</v>
      </c>
      <c r="N60" s="120"/>
      <c r="O60" s="120"/>
      <c r="P60" s="120"/>
      <c r="Q60" s="120"/>
    </row>
    <row r="61" spans="1:17" ht="12.75" customHeight="1">
      <c r="A61" s="102" t="s">
        <v>22</v>
      </c>
      <c r="B61" s="41">
        <f t="shared" ref="B61:M61" si="26">IFERROR(B21-B41,0)</f>
        <v>2.500331496710622</v>
      </c>
      <c r="C61" s="33">
        <f t="shared" si="26"/>
        <v>19.405129426664473</v>
      </c>
      <c r="D61" s="47">
        <f t="shared" si="26"/>
        <v>30.335660469279304</v>
      </c>
      <c r="E61" s="33">
        <f t="shared" si="26"/>
        <v>0</v>
      </c>
      <c r="F61" s="33">
        <f t="shared" si="26"/>
        <v>0</v>
      </c>
      <c r="G61" s="40">
        <f t="shared" si="26"/>
        <v>-97.921105691056937</v>
      </c>
      <c r="H61" s="33">
        <f t="shared" si="26"/>
        <v>27.764587488993129</v>
      </c>
      <c r="I61" s="40">
        <f t="shared" si="26"/>
        <v>-4.04882183420915</v>
      </c>
      <c r="J61" s="33">
        <f t="shared" si="26"/>
        <v>-57.408695652173833</v>
      </c>
      <c r="K61" s="33">
        <f t="shared" ref="K61" si="27">IFERROR(K21-K41,0)</f>
        <v>-11.32655502392344</v>
      </c>
      <c r="L61" s="33">
        <f t="shared" si="26"/>
        <v>-625.5</v>
      </c>
      <c r="M61" s="46">
        <f t="shared" si="26"/>
        <v>-240.84615384615381</v>
      </c>
      <c r="N61" s="120"/>
      <c r="O61" s="120"/>
      <c r="P61" s="120"/>
      <c r="Q61" s="120"/>
    </row>
    <row r="62" spans="1:17" ht="12.75" customHeight="1">
      <c r="A62" s="103" t="s">
        <v>23</v>
      </c>
      <c r="B62" s="73">
        <f t="shared" ref="B62:M62" si="28">IFERROR(B22-B42,0)</f>
        <v>11.057280319535224</v>
      </c>
      <c r="C62" s="90">
        <f t="shared" si="28"/>
        <v>77.862180716809718</v>
      </c>
      <c r="D62" s="106">
        <f t="shared" si="28"/>
        <v>35.047503595644116</v>
      </c>
      <c r="E62" s="93">
        <f t="shared" si="28"/>
        <v>0</v>
      </c>
      <c r="F62" s="93">
        <f t="shared" si="28"/>
        <v>0</v>
      </c>
      <c r="G62" s="106">
        <f t="shared" si="28"/>
        <v>-48.919354838709637</v>
      </c>
      <c r="H62" s="106">
        <f t="shared" si="28"/>
        <v>283.89492261743146</v>
      </c>
      <c r="I62" s="73">
        <f t="shared" si="28"/>
        <v>-24.04080416976916</v>
      </c>
      <c r="J62" s="90">
        <f t="shared" si="28"/>
        <v>46.669349845201253</v>
      </c>
      <c r="K62" s="93">
        <f t="shared" ref="K62" si="29">IFERROR(K22-K42,0)</f>
        <v>-3.1555555555555586</v>
      </c>
      <c r="L62" s="90">
        <f t="shared" si="28"/>
        <v>-298.60000000000036</v>
      </c>
      <c r="M62" s="74">
        <f t="shared" si="28"/>
        <v>91</v>
      </c>
      <c r="N62" s="120"/>
      <c r="O62" s="120"/>
      <c r="P62" s="120"/>
      <c r="Q62" s="120"/>
    </row>
    <row r="63" spans="1:17" ht="12.75" customHeight="1">
      <c r="A63" s="102" t="s">
        <v>24</v>
      </c>
      <c r="B63" s="41">
        <f t="shared" ref="B63:M63" si="30">IFERROR(B23-B43,0)</f>
        <v>5.34840594343747</v>
      </c>
      <c r="C63" s="33">
        <f t="shared" si="30"/>
        <v>35.594975234230475</v>
      </c>
      <c r="D63" s="47">
        <f t="shared" si="30"/>
        <v>28.288542439107857</v>
      </c>
      <c r="E63" s="80">
        <f t="shared" si="30"/>
        <v>0</v>
      </c>
      <c r="F63" s="80">
        <f t="shared" si="30"/>
        <v>0</v>
      </c>
      <c r="G63" s="40">
        <f t="shared" si="30"/>
        <v>23.273039215686254</v>
      </c>
      <c r="H63" s="33">
        <f t="shared" si="30"/>
        <v>50.00556814822113</v>
      </c>
      <c r="I63" s="40">
        <f t="shared" si="30"/>
        <v>30.353009321142764</v>
      </c>
      <c r="J63" s="33">
        <f t="shared" si="30"/>
        <v>56.325609173435282</v>
      </c>
      <c r="K63" s="80">
        <f t="shared" ref="K63" si="31">IFERROR(K23-K43,0)</f>
        <v>0</v>
      </c>
      <c r="L63" s="33">
        <f t="shared" si="30"/>
        <v>-744.52254641909803</v>
      </c>
      <c r="M63" s="46">
        <f t="shared" si="30"/>
        <v>-358.375</v>
      </c>
      <c r="N63" s="120"/>
      <c r="O63" s="120"/>
      <c r="P63" s="120"/>
      <c r="Q63" s="120"/>
    </row>
    <row r="64" spans="1:17" ht="12.75" customHeight="1">
      <c r="A64" s="103" t="s">
        <v>25</v>
      </c>
      <c r="B64" s="73">
        <f t="shared" ref="B64:M64" si="32">IFERROR(B24-B44,0)</f>
        <v>6.0508247494779823</v>
      </c>
      <c r="C64" s="90">
        <f t="shared" si="32"/>
        <v>38.327302278100149</v>
      </c>
      <c r="D64" s="90">
        <f t="shared" si="32"/>
        <v>29.793100360206182</v>
      </c>
      <c r="E64" s="93">
        <f t="shared" si="32"/>
        <v>0</v>
      </c>
      <c r="F64" s="93">
        <f t="shared" si="32"/>
        <v>0</v>
      </c>
      <c r="G64" s="114">
        <f t="shared" si="32"/>
        <v>3.8147121535180304</v>
      </c>
      <c r="H64" s="90">
        <f t="shared" si="32"/>
        <v>72.538123167155447</v>
      </c>
      <c r="I64" s="73">
        <f t="shared" si="32"/>
        <v>-2.933802529579765</v>
      </c>
      <c r="J64" s="90">
        <f t="shared" si="32"/>
        <v>168.80956112852675</v>
      </c>
      <c r="K64" s="90">
        <f t="shared" ref="K64" si="33">IFERROR(K24-K44,0)</f>
        <v>-3.1964285714285694</v>
      </c>
      <c r="L64" s="90">
        <f t="shared" si="32"/>
        <v>27.858974358974592</v>
      </c>
      <c r="M64" s="74">
        <f t="shared" si="32"/>
        <v>-290</v>
      </c>
      <c r="N64" s="120"/>
      <c r="O64" s="120"/>
      <c r="P64" s="120"/>
      <c r="Q64" s="120"/>
    </row>
    <row r="65" spans="1:17" ht="12.75" customHeight="1">
      <c r="A65" s="102" t="s">
        <v>26</v>
      </c>
      <c r="B65" s="41">
        <f t="shared" ref="B65:M65" si="34">IFERROR(B25-B45,0)</f>
        <v>5.9678908934707948</v>
      </c>
      <c r="C65" s="33">
        <f t="shared" si="34"/>
        <v>-51.563335876824056</v>
      </c>
      <c r="D65" s="47">
        <f t="shared" si="34"/>
        <v>-28.858838876730886</v>
      </c>
      <c r="E65" s="33">
        <f t="shared" si="34"/>
        <v>-13.142857142857142</v>
      </c>
      <c r="F65" s="33">
        <f t="shared" si="34"/>
        <v>-59.821428571428569</v>
      </c>
      <c r="G65" s="40">
        <f t="shared" si="34"/>
        <v>-63.080606060605987</v>
      </c>
      <c r="H65" s="33">
        <f t="shared" si="34"/>
        <v>-107.36687843856436</v>
      </c>
      <c r="I65" s="40">
        <f t="shared" si="34"/>
        <v>82.479806329711892</v>
      </c>
      <c r="J65" s="33">
        <f t="shared" si="34"/>
        <v>-1088.7131589871317</v>
      </c>
      <c r="K65" s="33">
        <f t="shared" ref="K65" si="35">IFERROR(K25-K45,0)</f>
        <v>45.226544622425635</v>
      </c>
      <c r="L65" s="33">
        <f t="shared" si="34"/>
        <v>412</v>
      </c>
      <c r="M65" s="46">
        <f t="shared" si="34"/>
        <v>-76.75</v>
      </c>
      <c r="N65" s="120"/>
      <c r="O65" s="120"/>
      <c r="P65" s="120"/>
      <c r="Q65" s="120"/>
    </row>
    <row r="66" spans="1:17" ht="12.75" customHeight="1">
      <c r="A66" s="104" t="s">
        <v>27</v>
      </c>
      <c r="B66" s="69">
        <f t="shared" ref="B66:M66" si="36">IFERROR(B26-B46,0)</f>
        <v>-6.2992986381285831</v>
      </c>
      <c r="C66" s="70">
        <f t="shared" si="36"/>
        <v>40.834583723330212</v>
      </c>
      <c r="D66" s="109">
        <f t="shared" si="36"/>
        <v>26.143382264178285</v>
      </c>
      <c r="E66" s="71">
        <f t="shared" si="36"/>
        <v>0</v>
      </c>
      <c r="F66" s="71">
        <f t="shared" si="36"/>
        <v>0</v>
      </c>
      <c r="G66" s="105">
        <f t="shared" si="36"/>
        <v>-34.212078651685374</v>
      </c>
      <c r="H66" s="70">
        <f t="shared" si="36"/>
        <v>82.339951327975911</v>
      </c>
      <c r="I66" s="69">
        <f t="shared" si="36"/>
        <v>14.941433566433574</v>
      </c>
      <c r="J66" s="70">
        <f t="shared" si="36"/>
        <v>31.935606060606062</v>
      </c>
      <c r="K66" s="71">
        <f t="shared" ref="K66" si="37">IFERROR(K26-K46,0)</f>
        <v>0</v>
      </c>
      <c r="L66" s="70">
        <f t="shared" si="36"/>
        <v>-907.32575757575751</v>
      </c>
      <c r="M66" s="95">
        <f t="shared" si="36"/>
        <v>-1181.8333333333335</v>
      </c>
      <c r="N66" s="120"/>
      <c r="O66" s="120"/>
      <c r="P66" s="120"/>
      <c r="Q66" s="120"/>
    </row>
    <row r="67" spans="1:17" ht="12.75" customHeight="1">
      <c r="A67" s="257" t="s">
        <v>194</v>
      </c>
      <c r="B67" s="257"/>
      <c r="C67" s="257"/>
      <c r="D67" s="257"/>
      <c r="E67" s="257"/>
      <c r="F67" s="257"/>
      <c r="G67" s="257"/>
      <c r="H67" s="257"/>
      <c r="I67" s="257"/>
      <c r="J67" s="257"/>
      <c r="K67" s="257"/>
      <c r="L67" s="257"/>
      <c r="M67" s="257"/>
      <c r="N67" s="120"/>
      <c r="O67" s="120"/>
      <c r="P67" s="120"/>
      <c r="Q67" s="120"/>
    </row>
    <row r="68" spans="1:17" ht="12.75" customHeight="1">
      <c r="A68" s="249" t="s">
        <v>85</v>
      </c>
      <c r="B68" s="249"/>
      <c r="C68" s="249"/>
      <c r="D68" s="249"/>
      <c r="E68" s="249"/>
      <c r="F68" s="249"/>
      <c r="G68" s="249"/>
      <c r="H68" s="249"/>
      <c r="I68" s="249"/>
      <c r="J68" s="249"/>
      <c r="K68" s="249"/>
      <c r="L68" s="249"/>
      <c r="M68" s="249"/>
      <c r="N68" s="120"/>
      <c r="O68" s="120"/>
      <c r="P68" s="120"/>
      <c r="Q68" s="120"/>
    </row>
    <row r="69" spans="1:17" ht="12.75" customHeight="1">
      <c r="A69" s="249" t="s">
        <v>86</v>
      </c>
      <c r="B69" s="249"/>
      <c r="C69" s="249"/>
      <c r="D69" s="249"/>
      <c r="E69" s="249"/>
      <c r="F69" s="249"/>
      <c r="G69" s="249"/>
      <c r="H69" s="249"/>
      <c r="I69" s="249"/>
      <c r="J69" s="249"/>
      <c r="K69" s="249"/>
      <c r="L69" s="249"/>
      <c r="M69" s="249"/>
      <c r="N69" s="120"/>
      <c r="O69" s="120"/>
      <c r="P69" s="120"/>
      <c r="Q69" s="120"/>
    </row>
    <row r="70" spans="1:17" ht="12.75" customHeight="1">
      <c r="A70" s="250" t="s">
        <v>87</v>
      </c>
      <c r="B70" s="250"/>
      <c r="C70" s="250"/>
      <c r="D70" s="250"/>
      <c r="E70" s="250"/>
      <c r="F70" s="250"/>
      <c r="G70" s="250"/>
      <c r="H70" s="250"/>
      <c r="I70" s="250"/>
      <c r="J70" s="250"/>
      <c r="K70" s="250"/>
      <c r="L70" s="250"/>
      <c r="M70" s="250"/>
    </row>
    <row r="71" spans="1:17" ht="38.25" customHeight="1">
      <c r="A71" s="250" t="s">
        <v>280</v>
      </c>
      <c r="B71" s="250"/>
      <c r="C71" s="250"/>
      <c r="D71" s="250"/>
      <c r="E71" s="250"/>
      <c r="F71" s="250"/>
      <c r="G71" s="250"/>
      <c r="H71" s="250"/>
      <c r="I71" s="250"/>
      <c r="J71" s="250"/>
      <c r="K71" s="250"/>
      <c r="L71" s="250"/>
      <c r="M71" s="250"/>
    </row>
    <row r="72" spans="1:17" ht="12.75" customHeight="1">
      <c r="A72" s="250" t="s">
        <v>284</v>
      </c>
      <c r="B72" s="250"/>
      <c r="C72" s="250"/>
      <c r="D72" s="250"/>
      <c r="E72" s="250"/>
      <c r="F72" s="250"/>
      <c r="G72" s="250"/>
      <c r="H72" s="250"/>
      <c r="I72" s="250"/>
      <c r="J72" s="250"/>
      <c r="K72" s="250"/>
      <c r="L72" s="250"/>
      <c r="M72" s="250"/>
    </row>
    <row r="73" spans="1:17" ht="12.75" customHeight="1">
      <c r="A73" s="250" t="s">
        <v>58</v>
      </c>
      <c r="B73" s="250"/>
      <c r="C73" s="250"/>
      <c r="D73" s="250"/>
      <c r="E73" s="250"/>
      <c r="F73" s="250"/>
      <c r="G73" s="250"/>
      <c r="H73" s="250"/>
      <c r="I73" s="250"/>
      <c r="J73" s="250"/>
      <c r="K73" s="250"/>
      <c r="L73" s="250"/>
      <c r="M73" s="250"/>
    </row>
  </sheetData>
  <mergeCells count="22">
    <mergeCell ref="A1:M1"/>
    <mergeCell ref="I3:K3"/>
    <mergeCell ref="A70:M70"/>
    <mergeCell ref="A2:M2"/>
    <mergeCell ref="A3:A6"/>
    <mergeCell ref="B3:B5"/>
    <mergeCell ref="C3:H3"/>
    <mergeCell ref="C4:C5"/>
    <mergeCell ref="D4:H4"/>
    <mergeCell ref="I4:I5"/>
    <mergeCell ref="B27:M27"/>
    <mergeCell ref="B47:M47"/>
    <mergeCell ref="L3:M3"/>
    <mergeCell ref="L4:L5"/>
    <mergeCell ref="B6:M6"/>
    <mergeCell ref="A73:M73"/>
    <mergeCell ref="B7:M7"/>
    <mergeCell ref="A67:M67"/>
    <mergeCell ref="A68:M68"/>
    <mergeCell ref="A71:M71"/>
    <mergeCell ref="A72:M72"/>
    <mergeCell ref="A69:M69"/>
  </mergeCells>
  <hyperlinks>
    <hyperlink ref="A1" location="Inhalt!A1" display="zurück zum Inhalt" xr:uid="{00000000-0004-0000-0C00-000000000000}"/>
  </hyperlinks>
  <pageMargins left="0.78740157499999996" right="0.78740157499999996" top="0.984251969" bottom="0.984251969" header="0.4921259845" footer="0.4921259845"/>
  <pageSetup paperSize="9" scale="6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1"/>
  <sheetViews>
    <sheetView showGridLines="0" zoomScaleNormal="100" workbookViewId="0">
      <selection sqref="A1:J1"/>
    </sheetView>
  </sheetViews>
  <sheetFormatPr baseColWidth="10" defaultRowHeight="13.2"/>
  <cols>
    <col min="1" max="1" width="31.109375" customWidth="1"/>
    <col min="2" max="10" width="14.88671875" customWidth="1"/>
  </cols>
  <sheetData>
    <row r="1" spans="1:13" ht="24" customHeight="1">
      <c r="A1" s="206" t="s">
        <v>48</v>
      </c>
      <c r="B1" s="207"/>
      <c r="C1" s="207"/>
      <c r="D1" s="207"/>
      <c r="E1" s="207"/>
      <c r="F1" s="207"/>
      <c r="G1" s="207"/>
      <c r="H1" s="207"/>
      <c r="I1" s="207"/>
      <c r="J1" s="207"/>
    </row>
    <row r="2" spans="1:13" ht="30" customHeight="1">
      <c r="A2" s="263" t="s">
        <v>299</v>
      </c>
      <c r="B2" s="263"/>
      <c r="C2" s="263"/>
      <c r="D2" s="263"/>
      <c r="E2" s="263"/>
      <c r="F2" s="263"/>
      <c r="G2" s="263"/>
      <c r="H2" s="263"/>
      <c r="I2" s="263"/>
      <c r="J2" s="263"/>
    </row>
    <row r="3" spans="1:13" ht="12.75" customHeight="1">
      <c r="A3" s="284" t="s">
        <v>61</v>
      </c>
      <c r="B3" s="245" t="s">
        <v>53</v>
      </c>
      <c r="C3" s="246"/>
      <c r="D3" s="289"/>
      <c r="E3" s="287" t="s">
        <v>70</v>
      </c>
      <c r="F3" s="287"/>
      <c r="G3" s="287"/>
      <c r="H3" s="287"/>
      <c r="I3" s="287"/>
      <c r="J3" s="288"/>
    </row>
    <row r="4" spans="1:13" ht="12.75" customHeight="1">
      <c r="A4" s="285"/>
      <c r="B4" s="218"/>
      <c r="C4" s="248"/>
      <c r="D4" s="290"/>
      <c r="E4" s="225" t="s">
        <v>71</v>
      </c>
      <c r="F4" s="225"/>
      <c r="G4" s="225"/>
      <c r="H4" s="225" t="s">
        <v>72</v>
      </c>
      <c r="I4" s="225"/>
      <c r="J4" s="238"/>
    </row>
    <row r="5" spans="1:13" ht="38.25" customHeight="1">
      <c r="A5" s="285"/>
      <c r="B5" s="43" t="s">
        <v>62</v>
      </c>
      <c r="C5" s="43" t="s">
        <v>63</v>
      </c>
      <c r="D5" s="43" t="s">
        <v>64</v>
      </c>
      <c r="E5" s="43" t="s">
        <v>62</v>
      </c>
      <c r="F5" s="43" t="s">
        <v>63</v>
      </c>
      <c r="G5" s="43" t="s">
        <v>64</v>
      </c>
      <c r="H5" s="43" t="s">
        <v>62</v>
      </c>
      <c r="I5" s="43" t="s">
        <v>63</v>
      </c>
      <c r="J5" s="44" t="s">
        <v>64</v>
      </c>
    </row>
    <row r="6" spans="1:13" ht="12.75" customHeight="1">
      <c r="A6" s="286"/>
      <c r="B6" s="267" t="s">
        <v>10</v>
      </c>
      <c r="C6" s="268"/>
      <c r="D6" s="268"/>
      <c r="E6" s="268"/>
      <c r="F6" s="268"/>
      <c r="G6" s="268"/>
      <c r="H6" s="268"/>
      <c r="I6" s="268"/>
      <c r="J6" s="268"/>
    </row>
    <row r="7" spans="1:13" ht="12.75" customHeight="1">
      <c r="A7" s="115"/>
      <c r="B7" s="258" t="s">
        <v>190</v>
      </c>
      <c r="C7" s="258"/>
      <c r="D7" s="258"/>
      <c r="E7" s="258"/>
      <c r="F7" s="258"/>
      <c r="G7" s="258"/>
      <c r="H7" s="258"/>
      <c r="I7" s="258"/>
      <c r="J7" s="258"/>
    </row>
    <row r="8" spans="1:13" ht="12.75" customHeight="1">
      <c r="A8" s="134" t="s">
        <v>53</v>
      </c>
      <c r="B8" s="78">
        <v>41169</v>
      </c>
      <c r="C8" s="78">
        <v>11175991</v>
      </c>
      <c r="D8" s="78">
        <v>271.46617600621829</v>
      </c>
      <c r="E8" s="78">
        <v>35224</v>
      </c>
      <c r="F8" s="78">
        <v>10139660</v>
      </c>
      <c r="G8" s="78">
        <v>287.86225300931181</v>
      </c>
      <c r="H8" s="78">
        <v>5945</v>
      </c>
      <c r="I8" s="78">
        <v>1036310</v>
      </c>
      <c r="J8" s="83">
        <v>174.31623212783853</v>
      </c>
    </row>
    <row r="9" spans="1:13" ht="12.75" customHeight="1">
      <c r="A9" s="158" t="s">
        <v>300</v>
      </c>
      <c r="B9" s="91">
        <v>32836</v>
      </c>
      <c r="C9" s="91">
        <v>8914155</v>
      </c>
      <c r="D9" s="91">
        <v>271.47505786332073</v>
      </c>
      <c r="E9" s="91">
        <v>29008</v>
      </c>
      <c r="F9" s="91">
        <v>8106232</v>
      </c>
      <c r="G9" s="91">
        <v>279.44815223386649</v>
      </c>
      <c r="H9" s="91">
        <v>3828</v>
      </c>
      <c r="I9" s="91">
        <v>807915</v>
      </c>
      <c r="J9" s="97">
        <v>211.05407523510971</v>
      </c>
      <c r="K9" s="123"/>
      <c r="L9" s="133"/>
      <c r="M9" s="133"/>
    </row>
    <row r="10" spans="1:13" ht="12.75" customHeight="1">
      <c r="A10" s="184" t="s">
        <v>120</v>
      </c>
      <c r="B10" s="78">
        <v>15566</v>
      </c>
      <c r="C10" s="78">
        <v>3161028</v>
      </c>
      <c r="D10" s="78">
        <v>203.07259411537967</v>
      </c>
      <c r="E10" s="78">
        <v>14574</v>
      </c>
      <c r="F10" s="78">
        <v>3045986</v>
      </c>
      <c r="G10" s="78">
        <v>209.0013723068478</v>
      </c>
      <c r="H10" s="78">
        <v>992</v>
      </c>
      <c r="I10" s="78">
        <v>115039</v>
      </c>
      <c r="J10" s="83">
        <v>115.96673387096774</v>
      </c>
      <c r="K10" s="123"/>
      <c r="L10" s="133"/>
      <c r="M10" s="133"/>
    </row>
    <row r="11" spans="1:13" ht="12.75" customHeight="1">
      <c r="A11" s="185" t="s">
        <v>29</v>
      </c>
      <c r="B11" s="91">
        <v>749</v>
      </c>
      <c r="C11" s="91">
        <v>132221</v>
      </c>
      <c r="D11" s="91">
        <v>176.53004005340455</v>
      </c>
      <c r="E11" s="91">
        <v>694</v>
      </c>
      <c r="F11" s="91">
        <v>127179</v>
      </c>
      <c r="G11" s="91">
        <v>183.25504322766571</v>
      </c>
      <c r="H11" s="91">
        <v>55</v>
      </c>
      <c r="I11" s="91">
        <v>5042</v>
      </c>
      <c r="J11" s="97">
        <v>91.672727272727272</v>
      </c>
      <c r="K11" s="123"/>
      <c r="L11" s="133"/>
      <c r="M11" s="133"/>
    </row>
    <row r="12" spans="1:13" ht="12.75" customHeight="1">
      <c r="A12" s="184" t="s">
        <v>7</v>
      </c>
      <c r="B12" s="78">
        <v>1698</v>
      </c>
      <c r="C12" s="78">
        <v>773159</v>
      </c>
      <c r="D12" s="78">
        <v>455.33510011778566</v>
      </c>
      <c r="E12" s="78">
        <v>1386</v>
      </c>
      <c r="F12" s="78">
        <v>678169</v>
      </c>
      <c r="G12" s="78">
        <v>489.29942279942281</v>
      </c>
      <c r="H12" s="78">
        <v>312</v>
      </c>
      <c r="I12" s="78">
        <v>94990</v>
      </c>
      <c r="J12" s="83">
        <v>304.45512820512823</v>
      </c>
      <c r="K12" s="123"/>
      <c r="L12" s="133"/>
      <c r="M12" s="133"/>
    </row>
    <row r="13" spans="1:13" ht="12.75" customHeight="1">
      <c r="A13" s="185" t="s">
        <v>121</v>
      </c>
      <c r="B13" s="91">
        <v>3172</v>
      </c>
      <c r="C13" s="91">
        <v>2279575</v>
      </c>
      <c r="D13" s="91">
        <v>718.65542244640608</v>
      </c>
      <c r="E13" s="91">
        <v>2627</v>
      </c>
      <c r="F13" s="91">
        <v>2006661</v>
      </c>
      <c r="G13" s="91">
        <v>763.86029691663498</v>
      </c>
      <c r="H13" s="91">
        <v>545</v>
      </c>
      <c r="I13" s="91">
        <v>272911</v>
      </c>
      <c r="J13" s="97">
        <v>500.75412844036697</v>
      </c>
      <c r="K13" s="123"/>
      <c r="L13" s="133"/>
      <c r="M13" s="133"/>
    </row>
    <row r="14" spans="1:13" ht="25.5" customHeight="1">
      <c r="A14" s="184" t="s">
        <v>302</v>
      </c>
      <c r="B14" s="78">
        <v>5148</v>
      </c>
      <c r="C14" s="78">
        <v>1927939</v>
      </c>
      <c r="D14" s="78">
        <v>374.50252525252523</v>
      </c>
      <c r="E14" s="78">
        <v>4475</v>
      </c>
      <c r="F14" s="78">
        <v>1790191</v>
      </c>
      <c r="G14" s="78">
        <v>400.04268156424581</v>
      </c>
      <c r="H14" s="78">
        <v>673</v>
      </c>
      <c r="I14" s="78">
        <v>137751</v>
      </c>
      <c r="J14" s="83">
        <v>204.68202080237742</v>
      </c>
      <c r="K14" s="123"/>
      <c r="L14" s="133"/>
      <c r="M14" s="133"/>
    </row>
    <row r="15" spans="1:13" ht="12.75" customHeight="1">
      <c r="A15" s="185" t="s">
        <v>65</v>
      </c>
      <c r="B15" s="91">
        <v>2811</v>
      </c>
      <c r="C15" s="91">
        <v>350610</v>
      </c>
      <c r="D15" s="91">
        <v>124.72785485592316</v>
      </c>
      <c r="E15" s="91">
        <v>2139</v>
      </c>
      <c r="F15" s="91">
        <v>272998</v>
      </c>
      <c r="G15" s="91">
        <v>127.62879850397383</v>
      </c>
      <c r="H15" s="91">
        <v>672</v>
      </c>
      <c r="I15" s="91">
        <v>77612</v>
      </c>
      <c r="J15" s="97">
        <v>115.49404761904762</v>
      </c>
      <c r="K15" s="123"/>
      <c r="L15" s="133"/>
      <c r="M15" s="133"/>
    </row>
    <row r="16" spans="1:13" ht="12.75" customHeight="1">
      <c r="A16" s="134" t="s">
        <v>2</v>
      </c>
      <c r="B16" s="78">
        <v>8333</v>
      </c>
      <c r="C16" s="78">
        <v>2261836</v>
      </c>
      <c r="D16" s="78">
        <v>271.43117724708986</v>
      </c>
      <c r="E16" s="78">
        <v>6216</v>
      </c>
      <c r="F16" s="78">
        <v>2033428</v>
      </c>
      <c r="G16" s="78">
        <v>327.12805662805664</v>
      </c>
      <c r="H16" s="78">
        <v>2117</v>
      </c>
      <c r="I16" s="78">
        <v>228395</v>
      </c>
      <c r="J16" s="83">
        <v>107.88615965989608</v>
      </c>
      <c r="K16" s="123"/>
      <c r="L16" s="133"/>
      <c r="M16" s="133"/>
    </row>
    <row r="17" spans="1:13" ht="12.75" customHeight="1">
      <c r="A17" s="184" t="s">
        <v>119</v>
      </c>
      <c r="B17" s="78">
        <v>2732</v>
      </c>
      <c r="C17" s="78">
        <v>1443077</v>
      </c>
      <c r="D17" s="78">
        <v>528.21266471449485</v>
      </c>
      <c r="E17" s="78">
        <v>2362</v>
      </c>
      <c r="F17" s="78">
        <v>1396608</v>
      </c>
      <c r="G17" s="78">
        <v>591.28196443691786</v>
      </c>
      <c r="H17" s="78">
        <v>370</v>
      </c>
      <c r="I17" s="78">
        <v>46469</v>
      </c>
      <c r="J17" s="83">
        <v>125.59189189189189</v>
      </c>
      <c r="K17" s="123"/>
      <c r="L17" s="133"/>
      <c r="M17" s="133"/>
    </row>
    <row r="18" spans="1:13" ht="12.75" customHeight="1">
      <c r="A18" s="185" t="s">
        <v>66</v>
      </c>
      <c r="B18" s="91">
        <v>2178</v>
      </c>
      <c r="C18" s="91">
        <v>373050</v>
      </c>
      <c r="D18" s="91">
        <v>171.28099173553719</v>
      </c>
      <c r="E18" s="91">
        <v>1296</v>
      </c>
      <c r="F18" s="91">
        <v>282287</v>
      </c>
      <c r="G18" s="91">
        <v>217.81404320987653</v>
      </c>
      <c r="H18" s="91">
        <v>882</v>
      </c>
      <c r="I18" s="91">
        <v>90763</v>
      </c>
      <c r="J18" s="97">
        <v>102.90589569160997</v>
      </c>
      <c r="K18" s="123"/>
      <c r="L18" s="133"/>
      <c r="M18" s="133"/>
    </row>
    <row r="19" spans="1:13" ht="12.75" customHeight="1">
      <c r="A19" s="184" t="s">
        <v>67</v>
      </c>
      <c r="B19" s="78">
        <v>889</v>
      </c>
      <c r="C19" s="78">
        <v>156652</v>
      </c>
      <c r="D19" s="78">
        <v>176.21147356580428</v>
      </c>
      <c r="E19" s="78">
        <v>770</v>
      </c>
      <c r="F19" s="78">
        <v>141867</v>
      </c>
      <c r="G19" s="78">
        <v>184.24285714285713</v>
      </c>
      <c r="H19" s="78">
        <v>119</v>
      </c>
      <c r="I19" s="78">
        <v>14780</v>
      </c>
      <c r="J19" s="83">
        <v>124.20168067226891</v>
      </c>
      <c r="K19" s="123"/>
      <c r="L19" s="133"/>
      <c r="M19" s="133"/>
    </row>
    <row r="20" spans="1:13" ht="12.75" customHeight="1">
      <c r="A20" s="185" t="s">
        <v>68</v>
      </c>
      <c r="B20" s="91">
        <v>798</v>
      </c>
      <c r="C20" s="91">
        <v>114703</v>
      </c>
      <c r="D20" s="91">
        <v>143.73809523809524</v>
      </c>
      <c r="E20" s="91">
        <v>655</v>
      </c>
      <c r="F20" s="91">
        <v>101559</v>
      </c>
      <c r="G20" s="91">
        <v>155.05190839694657</v>
      </c>
      <c r="H20" s="91">
        <v>143</v>
      </c>
      <c r="I20" s="91">
        <v>13136</v>
      </c>
      <c r="J20" s="97">
        <v>91.860139860139867</v>
      </c>
      <c r="K20" s="123"/>
      <c r="L20" s="133"/>
      <c r="M20" s="133"/>
    </row>
    <row r="21" spans="1:13" ht="12.75" customHeight="1">
      <c r="A21" s="184" t="s">
        <v>69</v>
      </c>
      <c r="B21" s="186">
        <v>1445</v>
      </c>
      <c r="C21" s="186">
        <v>152942</v>
      </c>
      <c r="D21" s="186">
        <v>105.84221453287198</v>
      </c>
      <c r="E21" s="186">
        <v>920</v>
      </c>
      <c r="F21" s="186">
        <v>99538</v>
      </c>
      <c r="G21" s="186">
        <v>108.19347826086957</v>
      </c>
      <c r="H21" s="186">
        <v>525</v>
      </c>
      <c r="I21" s="186">
        <v>53404</v>
      </c>
      <c r="J21" s="42">
        <v>101.72190476190477</v>
      </c>
      <c r="K21" s="123"/>
      <c r="L21" s="133"/>
      <c r="M21" s="133"/>
    </row>
    <row r="22" spans="1:13" ht="12.75" customHeight="1">
      <c r="A22" s="121"/>
      <c r="B22" s="281" t="s">
        <v>191</v>
      </c>
      <c r="C22" s="281"/>
      <c r="D22" s="281"/>
      <c r="E22" s="281"/>
      <c r="F22" s="281"/>
      <c r="G22" s="281"/>
      <c r="H22" s="281"/>
      <c r="I22" s="281"/>
      <c r="J22" s="281"/>
    </row>
    <row r="23" spans="1:13" ht="12.75" customHeight="1">
      <c r="A23" s="134" t="s">
        <v>74</v>
      </c>
      <c r="B23" s="78">
        <v>42509</v>
      </c>
      <c r="C23" s="78">
        <v>10872182</v>
      </c>
      <c r="D23" s="78">
        <v>255.76188571831847</v>
      </c>
      <c r="E23" s="78">
        <v>36738</v>
      </c>
      <c r="F23" s="78">
        <v>9896260</v>
      </c>
      <c r="G23" s="78">
        <v>269.37394523381784</v>
      </c>
      <c r="H23" s="78">
        <v>5771</v>
      </c>
      <c r="I23" s="78">
        <v>975922</v>
      </c>
      <c r="J23" s="83">
        <v>169.10795356090799</v>
      </c>
    </row>
    <row r="24" spans="1:13" ht="12.75" customHeight="1">
      <c r="A24" s="158" t="s">
        <v>300</v>
      </c>
      <c r="B24" s="91">
        <v>33635</v>
      </c>
      <c r="C24" s="91">
        <v>8366666</v>
      </c>
      <c r="D24" s="91">
        <v>248.74880332986473</v>
      </c>
      <c r="E24" s="91">
        <v>30060</v>
      </c>
      <c r="F24" s="91">
        <v>7629812</v>
      </c>
      <c r="G24" s="91">
        <v>253.81942781104459</v>
      </c>
      <c r="H24" s="91">
        <v>3575</v>
      </c>
      <c r="I24" s="91">
        <v>736854</v>
      </c>
      <c r="J24" s="97">
        <v>206.11300699300699</v>
      </c>
    </row>
    <row r="25" spans="1:13" ht="12.75" customHeight="1">
      <c r="A25" s="184" t="s">
        <v>120</v>
      </c>
      <c r="B25" s="78">
        <v>15578</v>
      </c>
      <c r="C25" s="78">
        <v>2708752</v>
      </c>
      <c r="D25" s="78">
        <v>173.88316857106176</v>
      </c>
      <c r="E25" s="78">
        <v>14724</v>
      </c>
      <c r="F25" s="78">
        <v>2616946</v>
      </c>
      <c r="G25" s="78">
        <v>177.73336049986418</v>
      </c>
      <c r="H25" s="78">
        <v>854</v>
      </c>
      <c r="I25" s="78">
        <v>91806</v>
      </c>
      <c r="J25" s="83">
        <v>107.50117096018735</v>
      </c>
    </row>
    <row r="26" spans="1:13" ht="12.75" customHeight="1">
      <c r="A26" s="185" t="s">
        <v>29</v>
      </c>
      <c r="B26" s="91">
        <v>3039</v>
      </c>
      <c r="C26" s="91">
        <v>507502</v>
      </c>
      <c r="D26" s="91">
        <v>166.99638038828562</v>
      </c>
      <c r="E26" s="91">
        <v>2852</v>
      </c>
      <c r="F26" s="91">
        <v>485857</v>
      </c>
      <c r="G26" s="91">
        <v>170.35659186535764</v>
      </c>
      <c r="H26" s="91">
        <v>187</v>
      </c>
      <c r="I26" s="91">
        <v>21645</v>
      </c>
      <c r="J26" s="97">
        <v>115.74866310160428</v>
      </c>
    </row>
    <row r="27" spans="1:13" ht="12.75" customHeight="1">
      <c r="A27" s="184" t="s">
        <v>7</v>
      </c>
      <c r="B27" s="78">
        <v>2313</v>
      </c>
      <c r="C27" s="78">
        <v>950706</v>
      </c>
      <c r="D27" s="78">
        <v>411.02723735408563</v>
      </c>
      <c r="E27" s="78">
        <v>1971</v>
      </c>
      <c r="F27" s="78">
        <v>847657</v>
      </c>
      <c r="G27" s="78">
        <v>430.06443429731098</v>
      </c>
      <c r="H27" s="78">
        <v>342</v>
      </c>
      <c r="I27" s="78">
        <v>103049</v>
      </c>
      <c r="J27" s="83">
        <v>301.31286549707602</v>
      </c>
    </row>
    <row r="28" spans="1:13" ht="12.75" customHeight="1">
      <c r="A28" s="185" t="s">
        <v>121</v>
      </c>
      <c r="B28" s="91">
        <v>3125</v>
      </c>
      <c r="C28" s="91">
        <v>2304546</v>
      </c>
      <c r="D28" s="91">
        <v>737.45471999999995</v>
      </c>
      <c r="E28" s="91">
        <v>2598</v>
      </c>
      <c r="F28" s="91">
        <v>2034020</v>
      </c>
      <c r="G28" s="91">
        <v>782.91762894534259</v>
      </c>
      <c r="H28" s="91">
        <v>527</v>
      </c>
      <c r="I28" s="91">
        <v>270526</v>
      </c>
      <c r="J28" s="97">
        <v>513.33206831119548</v>
      </c>
    </row>
    <row r="29" spans="1:13" ht="25.5" customHeight="1">
      <c r="A29" s="184" t="s">
        <v>302</v>
      </c>
      <c r="B29" s="78">
        <v>3580</v>
      </c>
      <c r="C29" s="78">
        <v>1298298</v>
      </c>
      <c r="D29" s="78">
        <v>362.65307262569831</v>
      </c>
      <c r="E29" s="78">
        <v>3147</v>
      </c>
      <c r="F29" s="78">
        <v>1222664</v>
      </c>
      <c r="G29" s="78">
        <v>388.51731808071179</v>
      </c>
      <c r="H29" s="78">
        <v>433</v>
      </c>
      <c r="I29" s="78">
        <v>75634</v>
      </c>
      <c r="J29" s="83">
        <v>174.67436489607391</v>
      </c>
    </row>
    <row r="30" spans="1:13" ht="12.75" customHeight="1">
      <c r="A30" s="185" t="s">
        <v>65</v>
      </c>
      <c r="B30" s="91">
        <v>3117</v>
      </c>
      <c r="C30" s="91">
        <v>335008</v>
      </c>
      <c r="D30" s="91">
        <v>107.47770291947386</v>
      </c>
      <c r="E30" s="91">
        <v>2455</v>
      </c>
      <c r="F30" s="91">
        <v>264023</v>
      </c>
      <c r="G30" s="91">
        <v>107.54501018329938</v>
      </c>
      <c r="H30" s="91">
        <v>662</v>
      </c>
      <c r="I30" s="91">
        <v>70985</v>
      </c>
      <c r="J30" s="97">
        <v>107.22809667673717</v>
      </c>
    </row>
    <row r="31" spans="1:13" ht="12.75" customHeight="1">
      <c r="A31" s="134" t="s">
        <v>2</v>
      </c>
      <c r="B31" s="78">
        <v>8874</v>
      </c>
      <c r="C31" s="78">
        <v>2505516</v>
      </c>
      <c r="D31" s="78">
        <v>282.34347532116294</v>
      </c>
      <c r="E31" s="78">
        <v>6678</v>
      </c>
      <c r="F31" s="78">
        <v>2266448</v>
      </c>
      <c r="G31" s="78">
        <v>339.39023659778377</v>
      </c>
      <c r="H31" s="78">
        <v>2196</v>
      </c>
      <c r="I31" s="78">
        <v>239068</v>
      </c>
      <c r="J31" s="83">
        <v>108.86520947176685</v>
      </c>
    </row>
    <row r="32" spans="1:13" ht="12.75" customHeight="1">
      <c r="A32" s="184" t="s">
        <v>119</v>
      </c>
      <c r="B32" s="78">
        <v>2793</v>
      </c>
      <c r="C32" s="78">
        <v>1526942</v>
      </c>
      <c r="D32" s="78">
        <v>546.70318653777304</v>
      </c>
      <c r="E32" s="78">
        <v>2483</v>
      </c>
      <c r="F32" s="78">
        <v>1481465</v>
      </c>
      <c r="G32" s="78">
        <v>596.64317358034634</v>
      </c>
      <c r="H32" s="78">
        <v>310</v>
      </c>
      <c r="I32" s="78">
        <v>45477</v>
      </c>
      <c r="J32" s="83">
        <v>146.69999999999999</v>
      </c>
    </row>
    <row r="33" spans="1:13" ht="12.75" customHeight="1">
      <c r="A33" s="185" t="s">
        <v>66</v>
      </c>
      <c r="B33" s="91">
        <v>2465</v>
      </c>
      <c r="C33" s="91">
        <v>425579</v>
      </c>
      <c r="D33" s="91">
        <v>172.64868154158216</v>
      </c>
      <c r="E33" s="91">
        <v>1435</v>
      </c>
      <c r="F33" s="91">
        <v>324850</v>
      </c>
      <c r="G33" s="91">
        <v>226.37630662020905</v>
      </c>
      <c r="H33" s="91">
        <v>1030</v>
      </c>
      <c r="I33" s="91">
        <v>100729</v>
      </c>
      <c r="J33" s="97">
        <v>97.795145631067967</v>
      </c>
    </row>
    <row r="34" spans="1:13" ht="12.75" customHeight="1">
      <c r="A34" s="184" t="s">
        <v>67</v>
      </c>
      <c r="B34" s="78">
        <v>883</v>
      </c>
      <c r="C34" s="78">
        <v>189962</v>
      </c>
      <c r="D34" s="78">
        <v>215.13250283125709</v>
      </c>
      <c r="E34" s="78">
        <v>771</v>
      </c>
      <c r="F34" s="78">
        <v>179686</v>
      </c>
      <c r="G34" s="78">
        <v>233.05577172503243</v>
      </c>
      <c r="H34" s="78">
        <v>112</v>
      </c>
      <c r="I34" s="78">
        <v>10276</v>
      </c>
      <c r="J34" s="83">
        <v>91.75</v>
      </c>
    </row>
    <row r="35" spans="1:13" ht="12.75" customHeight="1">
      <c r="A35" s="185" t="s">
        <v>68</v>
      </c>
      <c r="B35" s="91">
        <v>869</v>
      </c>
      <c r="C35" s="91">
        <v>139556</v>
      </c>
      <c r="D35" s="91">
        <v>160.59378596087456</v>
      </c>
      <c r="E35" s="91">
        <v>723</v>
      </c>
      <c r="F35" s="91">
        <v>126692</v>
      </c>
      <c r="G35" s="91">
        <v>175.23098201936375</v>
      </c>
      <c r="H35" s="91">
        <v>146</v>
      </c>
      <c r="I35" s="91">
        <v>12864</v>
      </c>
      <c r="J35" s="97">
        <v>88.109589041095887</v>
      </c>
    </row>
    <row r="36" spans="1:13" ht="12.75" customHeight="1">
      <c r="A36" s="184" t="s">
        <v>69</v>
      </c>
      <c r="B36" s="186">
        <v>1486</v>
      </c>
      <c r="C36" s="186">
        <v>193416</v>
      </c>
      <c r="D36" s="186">
        <v>130.15881561238223</v>
      </c>
      <c r="E36" s="186">
        <v>965</v>
      </c>
      <c r="F36" s="186">
        <v>130114</v>
      </c>
      <c r="G36" s="186">
        <v>134.83316062176166</v>
      </c>
      <c r="H36" s="186">
        <v>521</v>
      </c>
      <c r="I36" s="186">
        <v>63302</v>
      </c>
      <c r="J36" s="42">
        <v>121.50095969289828</v>
      </c>
    </row>
    <row r="37" spans="1:13" ht="12.75" customHeight="1">
      <c r="A37" s="117"/>
      <c r="B37" s="260" t="s">
        <v>192</v>
      </c>
      <c r="C37" s="260"/>
      <c r="D37" s="260"/>
      <c r="E37" s="260"/>
      <c r="F37" s="260"/>
      <c r="G37" s="260"/>
      <c r="H37" s="260"/>
      <c r="I37" s="260"/>
      <c r="J37" s="260"/>
    </row>
    <row r="38" spans="1:13" ht="12.75" customHeight="1">
      <c r="A38" s="134" t="s">
        <v>53</v>
      </c>
      <c r="B38" s="78">
        <f t="shared" ref="B38:J38" si="0">IFERROR(B8-B23,"-")</f>
        <v>-1340</v>
      </c>
      <c r="C38" s="78">
        <f t="shared" si="0"/>
        <v>303809</v>
      </c>
      <c r="D38" s="78">
        <f t="shared" si="0"/>
        <v>15.704290287899823</v>
      </c>
      <c r="E38" s="78">
        <f t="shared" si="0"/>
        <v>-1514</v>
      </c>
      <c r="F38" s="78">
        <f t="shared" si="0"/>
        <v>243400</v>
      </c>
      <c r="G38" s="78">
        <f t="shared" si="0"/>
        <v>18.488307775493979</v>
      </c>
      <c r="H38" s="78">
        <f t="shared" si="0"/>
        <v>174</v>
      </c>
      <c r="I38" s="78">
        <f t="shared" si="0"/>
        <v>60388</v>
      </c>
      <c r="J38" s="83">
        <f t="shared" si="0"/>
        <v>5.2082785669305451</v>
      </c>
    </row>
    <row r="39" spans="1:13" ht="12.75" customHeight="1">
      <c r="A39" s="158" t="s">
        <v>300</v>
      </c>
      <c r="B39" s="91">
        <f t="shared" ref="B39:J39" si="1">IFERROR(B9-B24,"-")</f>
        <v>-799</v>
      </c>
      <c r="C39" s="91">
        <f t="shared" si="1"/>
        <v>547489</v>
      </c>
      <c r="D39" s="91">
        <f t="shared" si="1"/>
        <v>22.726254533456</v>
      </c>
      <c r="E39" s="91">
        <f t="shared" si="1"/>
        <v>-1052</v>
      </c>
      <c r="F39" s="91">
        <f t="shared" si="1"/>
        <v>476420</v>
      </c>
      <c r="G39" s="91">
        <f t="shared" si="1"/>
        <v>25.628724422821904</v>
      </c>
      <c r="H39" s="91">
        <f t="shared" si="1"/>
        <v>253</v>
      </c>
      <c r="I39" s="91">
        <f t="shared" si="1"/>
        <v>71061</v>
      </c>
      <c r="J39" s="97">
        <f t="shared" si="1"/>
        <v>4.9410682421027161</v>
      </c>
      <c r="K39" s="120"/>
      <c r="L39" s="120"/>
      <c r="M39" s="120"/>
    </row>
    <row r="40" spans="1:13" ht="12.75" customHeight="1">
      <c r="A40" s="184" t="s">
        <v>52</v>
      </c>
      <c r="B40" s="78">
        <f t="shared" ref="B40:J40" si="2">IFERROR(B10-B25,"-")</f>
        <v>-12</v>
      </c>
      <c r="C40" s="78">
        <f t="shared" si="2"/>
        <v>452276</v>
      </c>
      <c r="D40" s="78">
        <f t="shared" si="2"/>
        <v>29.189425544317913</v>
      </c>
      <c r="E40" s="78">
        <f t="shared" si="2"/>
        <v>-150</v>
      </c>
      <c r="F40" s="78">
        <f t="shared" si="2"/>
        <v>429040</v>
      </c>
      <c r="G40" s="78">
        <f t="shared" si="2"/>
        <v>31.268011806983623</v>
      </c>
      <c r="H40" s="78">
        <f t="shared" si="2"/>
        <v>138</v>
      </c>
      <c r="I40" s="78">
        <f t="shared" si="2"/>
        <v>23233</v>
      </c>
      <c r="J40" s="83">
        <f t="shared" si="2"/>
        <v>8.4655629107803918</v>
      </c>
      <c r="K40" s="120"/>
      <c r="L40" s="120"/>
      <c r="M40" s="120"/>
    </row>
    <row r="41" spans="1:13" ht="12.75" customHeight="1">
      <c r="A41" s="185" t="s">
        <v>29</v>
      </c>
      <c r="B41" s="91">
        <f t="shared" ref="B41:J41" si="3">IFERROR(B11-B26,"-")</f>
        <v>-2290</v>
      </c>
      <c r="C41" s="91">
        <f t="shared" si="3"/>
        <v>-375281</v>
      </c>
      <c r="D41" s="91">
        <f t="shared" si="3"/>
        <v>9.5336596651189325</v>
      </c>
      <c r="E41" s="91">
        <f t="shared" si="3"/>
        <v>-2158</v>
      </c>
      <c r="F41" s="91">
        <f t="shared" si="3"/>
        <v>-358678</v>
      </c>
      <c r="G41" s="91">
        <f t="shared" si="3"/>
        <v>12.898451362308066</v>
      </c>
      <c r="H41" s="91">
        <f t="shared" si="3"/>
        <v>-132</v>
      </c>
      <c r="I41" s="91">
        <f t="shared" si="3"/>
        <v>-16603</v>
      </c>
      <c r="J41" s="97">
        <f t="shared" si="3"/>
        <v>-24.075935828877007</v>
      </c>
      <c r="K41" s="120"/>
      <c r="L41" s="120"/>
      <c r="M41" s="120"/>
    </row>
    <row r="42" spans="1:13" ht="12.75" customHeight="1">
      <c r="A42" s="184" t="s">
        <v>7</v>
      </c>
      <c r="B42" s="78">
        <f t="shared" ref="B42:J42" si="4">IFERROR(B12-B27,"-")</f>
        <v>-615</v>
      </c>
      <c r="C42" s="78">
        <f t="shared" si="4"/>
        <v>-177547</v>
      </c>
      <c r="D42" s="78">
        <f t="shared" si="4"/>
        <v>44.30786276370003</v>
      </c>
      <c r="E42" s="78">
        <f t="shared" si="4"/>
        <v>-585</v>
      </c>
      <c r="F42" s="78">
        <f t="shared" si="4"/>
        <v>-169488</v>
      </c>
      <c r="G42" s="78">
        <f t="shared" si="4"/>
        <v>59.234988502111833</v>
      </c>
      <c r="H42" s="78">
        <f t="shared" si="4"/>
        <v>-30</v>
      </c>
      <c r="I42" s="78">
        <f t="shared" si="4"/>
        <v>-8059</v>
      </c>
      <c r="J42" s="83">
        <f t="shared" si="4"/>
        <v>3.1422627080522147</v>
      </c>
      <c r="K42" s="120"/>
      <c r="L42" s="120"/>
      <c r="M42" s="120"/>
    </row>
    <row r="43" spans="1:13" ht="12.75" customHeight="1">
      <c r="A43" s="185" t="s">
        <v>8</v>
      </c>
      <c r="B43" s="91">
        <f t="shared" ref="B43:J43" si="5">IFERROR(B13-B28,"-")</f>
        <v>47</v>
      </c>
      <c r="C43" s="91">
        <f t="shared" si="5"/>
        <v>-24971</v>
      </c>
      <c r="D43" s="91">
        <f t="shared" si="5"/>
        <v>-18.799297553593874</v>
      </c>
      <c r="E43" s="91">
        <f t="shared" si="5"/>
        <v>29</v>
      </c>
      <c r="F43" s="91">
        <f t="shared" si="5"/>
        <v>-27359</v>
      </c>
      <c r="G43" s="91">
        <f t="shared" si="5"/>
        <v>-19.057332028707606</v>
      </c>
      <c r="H43" s="91">
        <f t="shared" si="5"/>
        <v>18</v>
      </c>
      <c r="I43" s="91">
        <f t="shared" si="5"/>
        <v>2385</v>
      </c>
      <c r="J43" s="97">
        <f t="shared" si="5"/>
        <v>-12.577939870828516</v>
      </c>
      <c r="K43" s="120"/>
      <c r="L43" s="120"/>
      <c r="M43" s="120"/>
    </row>
    <row r="44" spans="1:13" ht="25.5" customHeight="1">
      <c r="A44" s="184" t="s">
        <v>302</v>
      </c>
      <c r="B44" s="78">
        <f t="shared" ref="B44:J44" si="6">IFERROR(B14-B29,"-")</f>
        <v>1568</v>
      </c>
      <c r="C44" s="78">
        <f t="shared" si="6"/>
        <v>629641</v>
      </c>
      <c r="D44" s="78">
        <f t="shared" si="6"/>
        <v>11.849452626826917</v>
      </c>
      <c r="E44" s="78">
        <f t="shared" si="6"/>
        <v>1328</v>
      </c>
      <c r="F44" s="78">
        <f t="shared" si="6"/>
        <v>567527</v>
      </c>
      <c r="G44" s="78">
        <f t="shared" si="6"/>
        <v>11.525363483534022</v>
      </c>
      <c r="H44" s="78">
        <f t="shared" si="6"/>
        <v>240</v>
      </c>
      <c r="I44" s="78">
        <f t="shared" si="6"/>
        <v>62117</v>
      </c>
      <c r="J44" s="83">
        <f t="shared" si="6"/>
        <v>30.007655906303512</v>
      </c>
      <c r="K44" s="120"/>
      <c r="L44" s="120"/>
      <c r="M44" s="120"/>
    </row>
    <row r="45" spans="1:13" ht="12.75" customHeight="1">
      <c r="A45" s="185" t="s">
        <v>65</v>
      </c>
      <c r="B45" s="91">
        <f t="shared" ref="B45:J45" si="7">IFERROR(B15-B30,"-")</f>
        <v>-306</v>
      </c>
      <c r="C45" s="91">
        <f t="shared" si="7"/>
        <v>15602</v>
      </c>
      <c r="D45" s="91">
        <f t="shared" si="7"/>
        <v>17.250151936449299</v>
      </c>
      <c r="E45" s="91">
        <f t="shared" si="7"/>
        <v>-316</v>
      </c>
      <c r="F45" s="91">
        <f t="shared" si="7"/>
        <v>8975</v>
      </c>
      <c r="G45" s="91">
        <f t="shared" si="7"/>
        <v>20.083788320674444</v>
      </c>
      <c r="H45" s="91">
        <f t="shared" si="7"/>
        <v>10</v>
      </c>
      <c r="I45" s="91">
        <f t="shared" si="7"/>
        <v>6627</v>
      </c>
      <c r="J45" s="97">
        <f t="shared" si="7"/>
        <v>8.2659509423104538</v>
      </c>
      <c r="K45" s="120"/>
      <c r="L45" s="120"/>
      <c r="M45" s="120"/>
    </row>
    <row r="46" spans="1:13" ht="12.75" customHeight="1">
      <c r="A46" s="134" t="s">
        <v>2</v>
      </c>
      <c r="B46" s="78">
        <f t="shared" ref="B46:J46" si="8">IFERROR(B16-B31,"-")</f>
        <v>-541</v>
      </c>
      <c r="C46" s="78">
        <f t="shared" si="8"/>
        <v>-243680</v>
      </c>
      <c r="D46" s="78">
        <f t="shared" si="8"/>
        <v>-10.912298074073078</v>
      </c>
      <c r="E46" s="78">
        <f t="shared" si="8"/>
        <v>-462</v>
      </c>
      <c r="F46" s="78">
        <f t="shared" si="8"/>
        <v>-233020</v>
      </c>
      <c r="G46" s="78">
        <f t="shared" si="8"/>
        <v>-12.262179969727129</v>
      </c>
      <c r="H46" s="78">
        <f t="shared" si="8"/>
        <v>-79</v>
      </c>
      <c r="I46" s="78">
        <f t="shared" si="8"/>
        <v>-10673</v>
      </c>
      <c r="J46" s="83">
        <f t="shared" si="8"/>
        <v>-0.97904981187076601</v>
      </c>
      <c r="K46" s="120"/>
      <c r="L46" s="120"/>
      <c r="M46" s="120"/>
    </row>
    <row r="47" spans="1:13" ht="12.75" customHeight="1">
      <c r="A47" s="184" t="s">
        <v>119</v>
      </c>
      <c r="B47" s="78">
        <f t="shared" ref="B47:J47" si="9">IFERROR(B17-B32,"-")</f>
        <v>-61</v>
      </c>
      <c r="C47" s="78">
        <f t="shared" si="9"/>
        <v>-83865</v>
      </c>
      <c r="D47" s="78">
        <f t="shared" si="9"/>
        <v>-18.490521823278186</v>
      </c>
      <c r="E47" s="78">
        <f t="shared" si="9"/>
        <v>-121</v>
      </c>
      <c r="F47" s="78">
        <f t="shared" si="9"/>
        <v>-84857</v>
      </c>
      <c r="G47" s="78">
        <f t="shared" si="9"/>
        <v>-5.3612091434284821</v>
      </c>
      <c r="H47" s="78">
        <f t="shared" si="9"/>
        <v>60</v>
      </c>
      <c r="I47" s="78">
        <f t="shared" si="9"/>
        <v>992</v>
      </c>
      <c r="J47" s="83">
        <f t="shared" si="9"/>
        <v>-21.108108108108098</v>
      </c>
      <c r="K47" s="120"/>
      <c r="L47" s="120"/>
      <c r="M47" s="120"/>
    </row>
    <row r="48" spans="1:13" ht="12.75" customHeight="1">
      <c r="A48" s="185" t="s">
        <v>66</v>
      </c>
      <c r="B48" s="91">
        <f t="shared" ref="B48:J48" si="10">IFERROR(B18-B33,"-")</f>
        <v>-287</v>
      </c>
      <c r="C48" s="91">
        <f t="shared" si="10"/>
        <v>-52529</v>
      </c>
      <c r="D48" s="91">
        <f t="shared" si="10"/>
        <v>-1.3676898060449787</v>
      </c>
      <c r="E48" s="91">
        <f t="shared" si="10"/>
        <v>-139</v>
      </c>
      <c r="F48" s="91">
        <f t="shared" si="10"/>
        <v>-42563</v>
      </c>
      <c r="G48" s="91">
        <f t="shared" si="10"/>
        <v>-8.5622634103325197</v>
      </c>
      <c r="H48" s="91">
        <f t="shared" si="10"/>
        <v>-148</v>
      </c>
      <c r="I48" s="91">
        <f t="shared" si="10"/>
        <v>-9966</v>
      </c>
      <c r="J48" s="97">
        <f t="shared" si="10"/>
        <v>5.1107500605420029</v>
      </c>
      <c r="K48" s="120"/>
      <c r="L48" s="120"/>
      <c r="M48" s="120"/>
    </row>
    <row r="49" spans="1:13" ht="12.75" customHeight="1">
      <c r="A49" s="184" t="s">
        <v>67</v>
      </c>
      <c r="B49" s="78">
        <f t="shared" ref="B49:J49" si="11">IFERROR(B19-B34,"-")</f>
        <v>6</v>
      </c>
      <c r="C49" s="78">
        <f t="shared" si="11"/>
        <v>-33310</v>
      </c>
      <c r="D49" s="78">
        <f t="shared" si="11"/>
        <v>-38.921029265452802</v>
      </c>
      <c r="E49" s="78">
        <f t="shared" si="11"/>
        <v>-1</v>
      </c>
      <c r="F49" s="78">
        <f t="shared" si="11"/>
        <v>-37819</v>
      </c>
      <c r="G49" s="78">
        <f t="shared" si="11"/>
        <v>-48.812914582175296</v>
      </c>
      <c r="H49" s="78">
        <f t="shared" si="11"/>
        <v>7</v>
      </c>
      <c r="I49" s="78">
        <f t="shared" si="11"/>
        <v>4504</v>
      </c>
      <c r="J49" s="83">
        <f t="shared" si="11"/>
        <v>32.451680672268907</v>
      </c>
      <c r="K49" s="120"/>
      <c r="L49" s="120"/>
      <c r="M49" s="120"/>
    </row>
    <row r="50" spans="1:13" ht="12.75" customHeight="1">
      <c r="A50" s="185" t="s">
        <v>68</v>
      </c>
      <c r="B50" s="91">
        <f t="shared" ref="B50:J50" si="12">IFERROR(B20-B35,"-")</f>
        <v>-71</v>
      </c>
      <c r="C50" s="91">
        <f t="shared" si="12"/>
        <v>-24853</v>
      </c>
      <c r="D50" s="91">
        <f t="shared" si="12"/>
        <v>-16.855690722779315</v>
      </c>
      <c r="E50" s="91">
        <f t="shared" si="12"/>
        <v>-68</v>
      </c>
      <c r="F50" s="91">
        <f t="shared" si="12"/>
        <v>-25133</v>
      </c>
      <c r="G50" s="91">
        <f t="shared" si="12"/>
        <v>-20.179073622417178</v>
      </c>
      <c r="H50" s="91">
        <f t="shared" si="12"/>
        <v>-3</v>
      </c>
      <c r="I50" s="91">
        <f t="shared" si="12"/>
        <v>272</v>
      </c>
      <c r="J50" s="97">
        <f t="shared" si="12"/>
        <v>3.7505508190439798</v>
      </c>
      <c r="K50" s="120"/>
      <c r="L50" s="120"/>
      <c r="M50" s="120"/>
    </row>
    <row r="51" spans="1:13" ht="12.75" customHeight="1">
      <c r="A51" s="184" t="s">
        <v>69</v>
      </c>
      <c r="B51" s="186">
        <f t="shared" ref="B51:J51" si="13">IFERROR(B21-B36,"-")</f>
        <v>-41</v>
      </c>
      <c r="C51" s="186">
        <f t="shared" si="13"/>
        <v>-40474</v>
      </c>
      <c r="D51" s="186">
        <f t="shared" si="13"/>
        <v>-24.316601079510249</v>
      </c>
      <c r="E51" s="186">
        <f t="shared" si="13"/>
        <v>-45</v>
      </c>
      <c r="F51" s="186">
        <f t="shared" si="13"/>
        <v>-30576</v>
      </c>
      <c r="G51" s="186">
        <f t="shared" si="13"/>
        <v>-26.639682360892095</v>
      </c>
      <c r="H51" s="186">
        <f t="shared" si="13"/>
        <v>4</v>
      </c>
      <c r="I51" s="186">
        <f t="shared" si="13"/>
        <v>-9898</v>
      </c>
      <c r="J51" s="42">
        <f t="shared" si="13"/>
        <v>-19.77905493099351</v>
      </c>
      <c r="K51" s="120"/>
      <c r="L51" s="120"/>
      <c r="M51" s="120"/>
    </row>
    <row r="52" spans="1:13" ht="24" customHeight="1">
      <c r="A52" s="283" t="s">
        <v>115</v>
      </c>
      <c r="B52" s="283"/>
      <c r="C52" s="283"/>
      <c r="D52" s="283"/>
      <c r="E52" s="283"/>
      <c r="F52" s="283"/>
      <c r="G52" s="283"/>
      <c r="H52" s="283"/>
      <c r="I52" s="283"/>
      <c r="J52" s="283"/>
    </row>
    <row r="53" spans="1:13" ht="12.75" customHeight="1">
      <c r="A53" s="253" t="s">
        <v>116</v>
      </c>
      <c r="B53" s="253"/>
      <c r="C53" s="253"/>
      <c r="D53" s="253"/>
      <c r="E53" s="253"/>
      <c r="F53" s="253"/>
      <c r="G53" s="253"/>
      <c r="H53" s="253"/>
      <c r="I53" s="253"/>
      <c r="J53" s="253"/>
    </row>
    <row r="54" spans="1:13" ht="12.75" customHeight="1">
      <c r="A54" s="253" t="s">
        <v>117</v>
      </c>
      <c r="B54" s="253"/>
      <c r="C54" s="253"/>
      <c r="D54" s="253"/>
      <c r="E54" s="253"/>
      <c r="F54" s="253"/>
      <c r="G54" s="253"/>
      <c r="H54" s="253"/>
      <c r="I54" s="253"/>
      <c r="J54" s="253"/>
    </row>
    <row r="55" spans="1:13" ht="12.75" customHeight="1">
      <c r="A55" s="253" t="s">
        <v>118</v>
      </c>
      <c r="B55" s="253"/>
      <c r="C55" s="253"/>
      <c r="D55" s="253"/>
      <c r="E55" s="253"/>
      <c r="F55" s="253"/>
      <c r="G55" s="253"/>
      <c r="H55" s="253"/>
      <c r="I55" s="253"/>
      <c r="J55" s="253"/>
    </row>
    <row r="56" spans="1:13" ht="37.950000000000003" customHeight="1">
      <c r="A56" s="233" t="s">
        <v>301</v>
      </c>
      <c r="B56" s="233"/>
      <c r="C56" s="233"/>
      <c r="D56" s="233"/>
      <c r="E56" s="233"/>
      <c r="F56" s="233"/>
      <c r="G56" s="233"/>
      <c r="H56" s="233"/>
      <c r="I56" s="233"/>
      <c r="J56" s="233"/>
      <c r="K56" s="159"/>
      <c r="L56" s="159"/>
      <c r="M56" s="159"/>
    </row>
    <row r="57" spans="1:13" ht="12.75" customHeight="1">
      <c r="A57" s="250" t="s">
        <v>296</v>
      </c>
      <c r="B57" s="250"/>
      <c r="C57" s="250"/>
      <c r="D57" s="250"/>
      <c r="E57" s="250"/>
      <c r="F57" s="250"/>
      <c r="G57" s="250"/>
      <c r="H57" s="250"/>
      <c r="I57" s="250"/>
      <c r="J57" s="250"/>
    </row>
    <row r="58" spans="1:13" ht="12.75" customHeight="1">
      <c r="A58" s="262" t="s">
        <v>73</v>
      </c>
      <c r="B58" s="262"/>
      <c r="C58" s="262"/>
      <c r="D58" s="262"/>
      <c r="E58" s="262"/>
      <c r="F58" s="262"/>
      <c r="G58" s="262"/>
      <c r="H58" s="262"/>
      <c r="I58" s="262"/>
      <c r="J58" s="262"/>
      <c r="K58" s="154"/>
      <c r="L58" s="154"/>
      <c r="M58" s="154"/>
    </row>
    <row r="59" spans="1:13" ht="12.75" customHeight="1"/>
    <row r="60" spans="1:13" ht="12.75" customHeight="1"/>
    <row r="61" spans="1:13" ht="12.75" customHeight="1"/>
  </sheetData>
  <mergeCells count="18">
    <mergeCell ref="A1:J1"/>
    <mergeCell ref="A54:J54"/>
    <mergeCell ref="A58:J58"/>
    <mergeCell ref="A57:J57"/>
    <mergeCell ref="A55:J55"/>
    <mergeCell ref="A56:J56"/>
    <mergeCell ref="A52:J52"/>
    <mergeCell ref="A53:J53"/>
    <mergeCell ref="A2:J2"/>
    <mergeCell ref="B7:J7"/>
    <mergeCell ref="B22:J22"/>
    <mergeCell ref="B37:J37"/>
    <mergeCell ref="A3:A6"/>
    <mergeCell ref="E3:J3"/>
    <mergeCell ref="E4:G4"/>
    <mergeCell ref="H4:J4"/>
    <mergeCell ref="B3:D4"/>
    <mergeCell ref="B6:J6"/>
  </mergeCells>
  <hyperlinks>
    <hyperlink ref="A1" location="Inhalt!A1" display="zurück zum Inhalt" xr:uid="{00000000-0004-0000-0D00-000000000000}"/>
  </hyperlinks>
  <pageMargins left="0.78740157499999996" right="0.78740157499999996" top="0.984251969" bottom="0.984251969" header="0.4921259845" footer="0.4921259845"/>
  <pageSetup paperSize="9" scale="63"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F878-010B-41E6-A8EC-81B9D91EFB6E}">
  <dimension ref="A1:B11"/>
  <sheetViews>
    <sheetView zoomScaleNormal="100" workbookViewId="0">
      <selection sqref="A1:B1"/>
    </sheetView>
  </sheetViews>
  <sheetFormatPr baseColWidth="10" defaultColWidth="11.44140625" defaultRowHeight="13.2"/>
  <cols>
    <col min="1" max="1" width="9.33203125" style="154" bestFit="1" customWidth="1"/>
    <col min="2" max="2" width="102.109375" style="154" customWidth="1"/>
    <col min="3" max="16384" width="11.44140625" style="154"/>
  </cols>
  <sheetData>
    <row r="1" spans="1:2" ht="24" customHeight="1">
      <c r="A1" s="213" t="s">
        <v>48</v>
      </c>
      <c r="B1" s="213"/>
    </row>
    <row r="2" spans="1:2" ht="15.75" customHeight="1">
      <c r="A2" s="292" t="s">
        <v>316</v>
      </c>
      <c r="B2" s="292"/>
    </row>
    <row r="3" spans="1:2">
      <c r="A3" s="192" t="s">
        <v>323</v>
      </c>
      <c r="B3" s="44" t="s">
        <v>236</v>
      </c>
    </row>
    <row r="4" spans="1:2" ht="91.2">
      <c r="A4" s="138" t="s">
        <v>230</v>
      </c>
      <c r="B4" s="165" t="s">
        <v>310</v>
      </c>
    </row>
    <row r="5" spans="1:2" ht="68.400000000000006">
      <c r="A5" s="137" t="s">
        <v>231</v>
      </c>
      <c r="B5" s="166" t="s">
        <v>311</v>
      </c>
    </row>
    <row r="6" spans="1:2" ht="102.6">
      <c r="A6" s="138" t="s">
        <v>232</v>
      </c>
      <c r="B6" s="165" t="s">
        <v>321</v>
      </c>
    </row>
    <row r="7" spans="1:2" ht="68.400000000000006">
      <c r="A7" s="137" t="s">
        <v>233</v>
      </c>
      <c r="B7" s="166" t="s">
        <v>307</v>
      </c>
    </row>
    <row r="8" spans="1:2" ht="68.400000000000006">
      <c r="A8" s="138" t="s">
        <v>234</v>
      </c>
      <c r="B8" s="165" t="s">
        <v>308</v>
      </c>
    </row>
    <row r="9" spans="1:2" ht="79.8">
      <c r="A9" s="137" t="s">
        <v>235</v>
      </c>
      <c r="B9" s="166" t="s">
        <v>309</v>
      </c>
    </row>
    <row r="10" spans="1:2" ht="195.75" customHeight="1">
      <c r="A10" s="291" t="s">
        <v>242</v>
      </c>
      <c r="B10" s="291"/>
    </row>
    <row r="11" spans="1:2">
      <c r="A11" s="211" t="s">
        <v>54</v>
      </c>
      <c r="B11" s="211"/>
    </row>
  </sheetData>
  <mergeCells count="4">
    <mergeCell ref="A11:B11"/>
    <mergeCell ref="A10:B10"/>
    <mergeCell ref="A2:B2"/>
    <mergeCell ref="A1:B1"/>
  </mergeCells>
  <hyperlinks>
    <hyperlink ref="A1" location="Inhalt!A1" display="zurück zum Inhalt" xr:uid="{CB56058E-BCF6-4DCC-AB54-CDB814182C1F}"/>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L38"/>
  <sheetViews>
    <sheetView showGridLines="0" zoomScaleNormal="100" zoomScaleSheetLayoutView="80" workbookViewId="0">
      <selection sqref="A1:L1"/>
    </sheetView>
  </sheetViews>
  <sheetFormatPr baseColWidth="10" defaultRowHeight="13.2"/>
  <cols>
    <col min="1" max="1" width="60.6640625" customWidth="1"/>
    <col min="2" max="12" width="11.88671875" customWidth="1"/>
  </cols>
  <sheetData>
    <row r="1" spans="1:12" ht="24" customHeight="1">
      <c r="A1" s="206" t="s">
        <v>48</v>
      </c>
      <c r="B1" s="207"/>
      <c r="C1" s="207"/>
      <c r="D1" s="207"/>
      <c r="E1" s="207"/>
      <c r="F1" s="207"/>
      <c r="G1" s="207"/>
      <c r="H1" s="207"/>
      <c r="I1" s="207"/>
      <c r="J1" s="207"/>
      <c r="K1" s="207"/>
      <c r="L1" s="207"/>
    </row>
    <row r="2" spans="1:12" ht="15" customHeight="1">
      <c r="A2" s="302" t="s">
        <v>315</v>
      </c>
      <c r="B2" s="302"/>
      <c r="C2" s="302"/>
      <c r="D2" s="302"/>
      <c r="E2" s="302"/>
      <c r="F2" s="302"/>
      <c r="G2" s="302"/>
      <c r="H2" s="302"/>
      <c r="I2" s="302"/>
      <c r="J2" s="302"/>
      <c r="K2" s="302"/>
      <c r="L2" s="302"/>
    </row>
    <row r="3" spans="1:12" ht="12.75" customHeight="1">
      <c r="A3" s="271" t="s">
        <v>50</v>
      </c>
      <c r="B3" s="224" t="s">
        <v>51</v>
      </c>
      <c r="C3" s="238" t="s">
        <v>304</v>
      </c>
      <c r="D3" s="275"/>
      <c r="E3" s="275"/>
      <c r="F3" s="275"/>
      <c r="G3" s="275"/>
      <c r="H3" s="276"/>
      <c r="I3" s="238" t="s">
        <v>2</v>
      </c>
      <c r="J3" s="276"/>
      <c r="K3" s="224" t="s">
        <v>84</v>
      </c>
      <c r="L3" s="293" t="s">
        <v>53</v>
      </c>
    </row>
    <row r="4" spans="1:12" ht="12.75" customHeight="1">
      <c r="A4" s="272"/>
      <c r="B4" s="274"/>
      <c r="C4" s="224" t="s">
        <v>3</v>
      </c>
      <c r="D4" s="238" t="s">
        <v>4</v>
      </c>
      <c r="E4" s="275"/>
      <c r="F4" s="275"/>
      <c r="G4" s="275"/>
      <c r="H4" s="276"/>
      <c r="I4" s="224" t="s">
        <v>3</v>
      </c>
      <c r="J4" s="43" t="s">
        <v>4</v>
      </c>
      <c r="K4" s="296"/>
      <c r="L4" s="294"/>
    </row>
    <row r="5" spans="1:12" ht="51" customHeight="1">
      <c r="A5" s="272"/>
      <c r="B5" s="223"/>
      <c r="C5" s="223"/>
      <c r="D5" s="45" t="s">
        <v>52</v>
      </c>
      <c r="E5" s="45" t="s">
        <v>29</v>
      </c>
      <c r="F5" s="45" t="s">
        <v>7</v>
      </c>
      <c r="G5" s="45" t="s">
        <v>8</v>
      </c>
      <c r="H5" s="45" t="s">
        <v>305</v>
      </c>
      <c r="I5" s="223"/>
      <c r="J5" s="140" t="s">
        <v>78</v>
      </c>
      <c r="K5" s="297"/>
      <c r="L5" s="295"/>
    </row>
    <row r="6" spans="1:12" ht="12.75" customHeight="1">
      <c r="A6" s="273"/>
      <c r="B6" s="230" t="s">
        <v>10</v>
      </c>
      <c r="C6" s="231"/>
      <c r="D6" s="231"/>
      <c r="E6" s="231"/>
      <c r="F6" s="231"/>
      <c r="G6" s="231"/>
      <c r="H6" s="231"/>
      <c r="I6" s="231"/>
      <c r="J6" s="231"/>
      <c r="K6" s="231"/>
      <c r="L6" s="231"/>
    </row>
    <row r="7" spans="1:12" ht="12.75" customHeight="1">
      <c r="A7" s="141"/>
      <c r="B7" s="252" t="s">
        <v>190</v>
      </c>
      <c r="C7" s="252"/>
      <c r="D7" s="252"/>
      <c r="E7" s="252"/>
      <c r="F7" s="252"/>
      <c r="G7" s="252"/>
      <c r="H7" s="252"/>
      <c r="I7" s="252"/>
      <c r="J7" s="252"/>
      <c r="K7" s="252"/>
      <c r="L7" s="252"/>
    </row>
    <row r="8" spans="1:12" ht="12.75" customHeight="1">
      <c r="A8" s="138" t="s">
        <v>53</v>
      </c>
      <c r="B8" s="90">
        <v>61031</v>
      </c>
      <c r="C8" s="90">
        <v>31578</v>
      </c>
      <c r="D8" s="90">
        <v>15403</v>
      </c>
      <c r="E8" s="90">
        <v>749</v>
      </c>
      <c r="F8" s="90">
        <v>1697</v>
      </c>
      <c r="G8" s="90">
        <v>3137</v>
      </c>
      <c r="H8" s="90">
        <v>5080</v>
      </c>
      <c r="I8" s="90">
        <v>7545</v>
      </c>
      <c r="J8" s="90">
        <v>1913</v>
      </c>
      <c r="K8" s="90">
        <v>674</v>
      </c>
      <c r="L8" s="97">
        <v>100828</v>
      </c>
    </row>
    <row r="9" spans="1:12" ht="38.25" customHeight="1">
      <c r="A9" s="137" t="s">
        <v>224</v>
      </c>
      <c r="B9" s="33">
        <v>11373</v>
      </c>
      <c r="C9" s="33">
        <v>5439</v>
      </c>
      <c r="D9" s="33">
        <v>2611</v>
      </c>
      <c r="E9" s="33">
        <v>140</v>
      </c>
      <c r="F9" s="33">
        <v>339</v>
      </c>
      <c r="G9" s="33">
        <v>671</v>
      </c>
      <c r="H9" s="33">
        <v>773</v>
      </c>
      <c r="I9" s="33">
        <v>2048</v>
      </c>
      <c r="J9" s="33">
        <v>509</v>
      </c>
      <c r="K9" s="33">
        <v>243</v>
      </c>
      <c r="L9" s="83">
        <v>19103</v>
      </c>
    </row>
    <row r="10" spans="1:12" ht="38.25" customHeight="1">
      <c r="A10" s="138" t="s">
        <v>225</v>
      </c>
      <c r="B10" s="90">
        <v>10174</v>
      </c>
      <c r="C10" s="90">
        <v>5971</v>
      </c>
      <c r="D10" s="90">
        <v>2967</v>
      </c>
      <c r="E10" s="90">
        <v>40</v>
      </c>
      <c r="F10" s="90">
        <v>63</v>
      </c>
      <c r="G10" s="90">
        <v>523</v>
      </c>
      <c r="H10" s="90">
        <v>1339</v>
      </c>
      <c r="I10" s="90">
        <v>1114</v>
      </c>
      <c r="J10" s="90">
        <v>299</v>
      </c>
      <c r="K10" s="90">
        <v>48</v>
      </c>
      <c r="L10" s="97">
        <v>17307</v>
      </c>
    </row>
    <row r="11" spans="1:12" ht="38.25" customHeight="1">
      <c r="A11" s="137" t="s">
        <v>226</v>
      </c>
      <c r="B11" s="33">
        <v>22981</v>
      </c>
      <c r="C11" s="33">
        <v>12357</v>
      </c>
      <c r="D11" s="33">
        <v>6358</v>
      </c>
      <c r="E11" s="33">
        <v>431</v>
      </c>
      <c r="F11" s="33">
        <v>898</v>
      </c>
      <c r="G11" s="33">
        <v>1095</v>
      </c>
      <c r="H11" s="33">
        <v>1749</v>
      </c>
      <c r="I11" s="33">
        <v>2315</v>
      </c>
      <c r="J11" s="33">
        <v>572</v>
      </c>
      <c r="K11" s="33">
        <v>132</v>
      </c>
      <c r="L11" s="83">
        <v>37785</v>
      </c>
    </row>
    <row r="12" spans="1:12" ht="38.25" customHeight="1">
      <c r="A12" s="138" t="s">
        <v>227</v>
      </c>
      <c r="B12" s="90">
        <v>9176</v>
      </c>
      <c r="C12" s="90">
        <v>3641</v>
      </c>
      <c r="D12" s="90">
        <v>1419</v>
      </c>
      <c r="E12" s="90">
        <v>47</v>
      </c>
      <c r="F12" s="90">
        <v>152</v>
      </c>
      <c r="G12" s="90">
        <v>449</v>
      </c>
      <c r="H12" s="90">
        <v>457</v>
      </c>
      <c r="I12" s="90">
        <v>1015</v>
      </c>
      <c r="J12" s="90">
        <v>263</v>
      </c>
      <c r="K12" s="90">
        <v>177</v>
      </c>
      <c r="L12" s="97">
        <v>14009</v>
      </c>
    </row>
    <row r="13" spans="1:12" ht="38.25" customHeight="1">
      <c r="A13" s="137" t="s">
        <v>228</v>
      </c>
      <c r="B13" s="33">
        <v>1527</v>
      </c>
      <c r="C13" s="33">
        <v>909</v>
      </c>
      <c r="D13" s="33">
        <v>387</v>
      </c>
      <c r="E13" s="33">
        <v>1</v>
      </c>
      <c r="F13" s="33">
        <v>3</v>
      </c>
      <c r="G13" s="33">
        <v>124</v>
      </c>
      <c r="H13" s="33">
        <v>192</v>
      </c>
      <c r="I13" s="33">
        <v>410</v>
      </c>
      <c r="J13" s="33">
        <v>107</v>
      </c>
      <c r="K13" s="33">
        <v>39</v>
      </c>
      <c r="L13" s="83">
        <v>2885</v>
      </c>
    </row>
    <row r="14" spans="1:12" ht="38.25" customHeight="1">
      <c r="A14" s="139" t="s">
        <v>229</v>
      </c>
      <c r="B14" s="70">
        <v>5800</v>
      </c>
      <c r="C14" s="70">
        <v>3261</v>
      </c>
      <c r="D14" s="70">
        <v>1661</v>
      </c>
      <c r="E14" s="70">
        <v>90</v>
      </c>
      <c r="F14" s="70">
        <v>242</v>
      </c>
      <c r="G14" s="70">
        <v>275</v>
      </c>
      <c r="H14" s="70">
        <v>570</v>
      </c>
      <c r="I14" s="70">
        <v>643</v>
      </c>
      <c r="J14" s="70">
        <v>163</v>
      </c>
      <c r="K14" s="70">
        <v>35</v>
      </c>
      <c r="L14" s="111">
        <v>9739</v>
      </c>
    </row>
    <row r="15" spans="1:12" ht="12.75" customHeight="1">
      <c r="A15" s="142"/>
      <c r="B15" s="252" t="s">
        <v>191</v>
      </c>
      <c r="C15" s="252"/>
      <c r="D15" s="252"/>
      <c r="E15" s="252"/>
      <c r="F15" s="252"/>
      <c r="G15" s="252"/>
      <c r="H15" s="252"/>
      <c r="I15" s="252"/>
      <c r="J15" s="252"/>
      <c r="K15" s="252"/>
      <c r="L15" s="252"/>
    </row>
    <row r="16" spans="1:12" ht="12.75" customHeight="1">
      <c r="A16" s="138" t="s">
        <v>53</v>
      </c>
      <c r="B16" s="90">
        <v>54266</v>
      </c>
      <c r="C16" s="90">
        <v>33506</v>
      </c>
      <c r="D16" s="90">
        <v>15489</v>
      </c>
      <c r="E16" s="90">
        <v>3022</v>
      </c>
      <c r="F16" s="90">
        <v>2294</v>
      </c>
      <c r="G16" s="90">
        <v>3114</v>
      </c>
      <c r="H16" s="90">
        <v>3572</v>
      </c>
      <c r="I16" s="90">
        <v>8080</v>
      </c>
      <c r="J16" s="90">
        <v>2047</v>
      </c>
      <c r="K16" s="90">
        <v>580</v>
      </c>
      <c r="L16" s="97">
        <v>96432</v>
      </c>
    </row>
    <row r="17" spans="1:12" ht="38.25" customHeight="1">
      <c r="A17" s="137" t="s">
        <v>224</v>
      </c>
      <c r="B17" s="33">
        <v>10287</v>
      </c>
      <c r="C17" s="33">
        <v>5780</v>
      </c>
      <c r="D17" s="33">
        <v>2543</v>
      </c>
      <c r="E17" s="33">
        <v>438</v>
      </c>
      <c r="F17" s="33">
        <v>444</v>
      </c>
      <c r="G17" s="33">
        <v>703</v>
      </c>
      <c r="H17" s="33">
        <v>612</v>
      </c>
      <c r="I17" s="33">
        <v>2179</v>
      </c>
      <c r="J17" s="33">
        <v>528</v>
      </c>
      <c r="K17" s="33">
        <v>210</v>
      </c>
      <c r="L17" s="83">
        <v>18456</v>
      </c>
    </row>
    <row r="18" spans="1:12" ht="38.25" customHeight="1">
      <c r="A18" s="138" t="s">
        <v>225</v>
      </c>
      <c r="B18" s="90">
        <v>9475</v>
      </c>
      <c r="C18" s="90">
        <v>6173</v>
      </c>
      <c r="D18" s="90">
        <v>2977</v>
      </c>
      <c r="E18" s="90">
        <v>160</v>
      </c>
      <c r="F18" s="90">
        <v>164</v>
      </c>
      <c r="G18" s="90">
        <v>513</v>
      </c>
      <c r="H18" s="90">
        <v>1222</v>
      </c>
      <c r="I18" s="90">
        <v>1210</v>
      </c>
      <c r="J18" s="90">
        <v>363</v>
      </c>
      <c r="K18" s="90">
        <v>44</v>
      </c>
      <c r="L18" s="97">
        <v>16902</v>
      </c>
    </row>
    <row r="19" spans="1:12" ht="38.25" customHeight="1">
      <c r="A19" s="137" t="s">
        <v>226</v>
      </c>
      <c r="B19" s="33">
        <v>20035</v>
      </c>
      <c r="C19" s="33">
        <v>13549</v>
      </c>
      <c r="D19" s="33">
        <v>6525</v>
      </c>
      <c r="E19" s="33">
        <v>1665</v>
      </c>
      <c r="F19" s="33">
        <v>1170</v>
      </c>
      <c r="G19" s="33">
        <v>1111</v>
      </c>
      <c r="H19" s="33">
        <v>1035</v>
      </c>
      <c r="I19" s="33">
        <v>2549</v>
      </c>
      <c r="J19" s="33">
        <v>631</v>
      </c>
      <c r="K19" s="33">
        <v>125</v>
      </c>
      <c r="L19" s="83">
        <v>36258</v>
      </c>
    </row>
    <row r="20" spans="1:12" ht="38.25" customHeight="1">
      <c r="A20" s="138" t="s">
        <v>227</v>
      </c>
      <c r="B20" s="90">
        <v>8168</v>
      </c>
      <c r="C20" s="90">
        <v>3576</v>
      </c>
      <c r="D20" s="90">
        <v>1382</v>
      </c>
      <c r="E20" s="90">
        <v>186</v>
      </c>
      <c r="F20" s="90">
        <v>160</v>
      </c>
      <c r="G20" s="90">
        <v>413</v>
      </c>
      <c r="H20" s="90">
        <v>318</v>
      </c>
      <c r="I20" s="90">
        <v>1052</v>
      </c>
      <c r="J20" s="90">
        <v>251</v>
      </c>
      <c r="K20" s="90">
        <v>141</v>
      </c>
      <c r="L20" s="97">
        <v>12937</v>
      </c>
    </row>
    <row r="21" spans="1:12" ht="38.25" customHeight="1">
      <c r="A21" s="137" t="s">
        <v>228</v>
      </c>
      <c r="B21" s="33">
        <v>1375</v>
      </c>
      <c r="C21" s="33">
        <v>867</v>
      </c>
      <c r="D21" s="33">
        <v>378</v>
      </c>
      <c r="E21" s="33">
        <v>8</v>
      </c>
      <c r="F21" s="33">
        <v>11</v>
      </c>
      <c r="G21" s="33">
        <v>104</v>
      </c>
      <c r="H21" s="33">
        <v>159</v>
      </c>
      <c r="I21" s="33">
        <v>432</v>
      </c>
      <c r="J21" s="33">
        <v>113</v>
      </c>
      <c r="K21" s="33">
        <v>27</v>
      </c>
      <c r="L21" s="83">
        <v>2701</v>
      </c>
    </row>
    <row r="22" spans="1:12" ht="38.25" customHeight="1">
      <c r="A22" s="139" t="s">
        <v>229</v>
      </c>
      <c r="B22" s="70">
        <v>4926</v>
      </c>
      <c r="C22" s="70">
        <v>3561</v>
      </c>
      <c r="D22" s="70">
        <v>1684</v>
      </c>
      <c r="E22" s="70">
        <v>565</v>
      </c>
      <c r="F22" s="70">
        <v>345</v>
      </c>
      <c r="G22" s="70">
        <v>270</v>
      </c>
      <c r="H22" s="70">
        <v>226</v>
      </c>
      <c r="I22" s="70">
        <v>658</v>
      </c>
      <c r="J22" s="70">
        <v>161</v>
      </c>
      <c r="K22" s="70">
        <v>33</v>
      </c>
      <c r="L22" s="111">
        <v>9178</v>
      </c>
    </row>
    <row r="23" spans="1:12" ht="12.75" customHeight="1">
      <c r="A23" s="142"/>
      <c r="B23" s="252" t="s">
        <v>192</v>
      </c>
      <c r="C23" s="252"/>
      <c r="D23" s="252"/>
      <c r="E23" s="252"/>
      <c r="F23" s="252"/>
      <c r="G23" s="252"/>
      <c r="H23" s="252"/>
      <c r="I23" s="252"/>
      <c r="J23" s="252"/>
      <c r="K23" s="252"/>
      <c r="L23" s="252"/>
    </row>
    <row r="24" spans="1:12">
      <c r="A24" s="138" t="s">
        <v>53</v>
      </c>
      <c r="B24" s="90">
        <f t="shared" ref="B24:I24" si="0">B8-B16</f>
        <v>6765</v>
      </c>
      <c r="C24" s="90">
        <f t="shared" si="0"/>
        <v>-1928</v>
      </c>
      <c r="D24" s="90">
        <f t="shared" si="0"/>
        <v>-86</v>
      </c>
      <c r="E24" s="90">
        <f t="shared" si="0"/>
        <v>-2273</v>
      </c>
      <c r="F24" s="90">
        <f t="shared" si="0"/>
        <v>-597</v>
      </c>
      <c r="G24" s="90">
        <f t="shared" si="0"/>
        <v>23</v>
      </c>
      <c r="H24" s="90">
        <f t="shared" si="0"/>
        <v>1508</v>
      </c>
      <c r="I24" s="90">
        <f t="shared" si="0"/>
        <v>-535</v>
      </c>
      <c r="J24" s="90">
        <f>J8-J16</f>
        <v>-134</v>
      </c>
      <c r="K24" s="90">
        <f t="shared" ref="K24" si="1">K8-K16</f>
        <v>94</v>
      </c>
      <c r="L24" s="74">
        <f t="shared" ref="L24" si="2">L8-L16</f>
        <v>4396</v>
      </c>
    </row>
    <row r="25" spans="1:12" ht="38.25" customHeight="1">
      <c r="A25" s="137" t="s">
        <v>224</v>
      </c>
      <c r="B25" s="33">
        <f t="shared" ref="B25:J25" si="3">B9-B17</f>
        <v>1086</v>
      </c>
      <c r="C25" s="33">
        <f t="shared" si="3"/>
        <v>-341</v>
      </c>
      <c r="D25" s="33">
        <f t="shared" si="3"/>
        <v>68</v>
      </c>
      <c r="E25" s="33">
        <f t="shared" si="3"/>
        <v>-298</v>
      </c>
      <c r="F25" s="33">
        <f t="shared" si="3"/>
        <v>-105</v>
      </c>
      <c r="G25" s="33">
        <f t="shared" si="3"/>
        <v>-32</v>
      </c>
      <c r="H25" s="33">
        <f t="shared" si="3"/>
        <v>161</v>
      </c>
      <c r="I25" s="33">
        <f t="shared" si="3"/>
        <v>-131</v>
      </c>
      <c r="J25" s="33">
        <f t="shared" si="3"/>
        <v>-19</v>
      </c>
      <c r="K25" s="33">
        <f t="shared" ref="K25" si="4">K9-K17</f>
        <v>33</v>
      </c>
      <c r="L25" s="83">
        <f t="shared" ref="L25" si="5">L9-L17</f>
        <v>647</v>
      </c>
    </row>
    <row r="26" spans="1:12" ht="38.25" customHeight="1">
      <c r="A26" s="138" t="s">
        <v>225</v>
      </c>
      <c r="B26" s="90">
        <f t="shared" ref="B26:K26" si="6">B10-B18</f>
        <v>699</v>
      </c>
      <c r="C26" s="90">
        <f t="shared" si="6"/>
        <v>-202</v>
      </c>
      <c r="D26" s="90">
        <f t="shared" si="6"/>
        <v>-10</v>
      </c>
      <c r="E26" s="90">
        <f t="shared" si="6"/>
        <v>-120</v>
      </c>
      <c r="F26" s="90">
        <f t="shared" si="6"/>
        <v>-101</v>
      </c>
      <c r="G26" s="90">
        <f t="shared" si="6"/>
        <v>10</v>
      </c>
      <c r="H26" s="90">
        <f t="shared" si="6"/>
        <v>117</v>
      </c>
      <c r="I26" s="90">
        <f t="shared" si="6"/>
        <v>-96</v>
      </c>
      <c r="J26" s="90">
        <f t="shared" si="6"/>
        <v>-64</v>
      </c>
      <c r="K26" s="90">
        <f t="shared" si="6"/>
        <v>4</v>
      </c>
      <c r="L26" s="97">
        <f t="shared" ref="L26" si="7">L10-L18</f>
        <v>405</v>
      </c>
    </row>
    <row r="27" spans="1:12" ht="38.25" customHeight="1">
      <c r="A27" s="137" t="s">
        <v>226</v>
      </c>
      <c r="B27" s="33">
        <f t="shared" ref="B27:K27" si="8">B11-B19</f>
        <v>2946</v>
      </c>
      <c r="C27" s="33">
        <f t="shared" si="8"/>
        <v>-1192</v>
      </c>
      <c r="D27" s="33">
        <f t="shared" si="8"/>
        <v>-167</v>
      </c>
      <c r="E27" s="33">
        <f t="shared" si="8"/>
        <v>-1234</v>
      </c>
      <c r="F27" s="33">
        <f t="shared" si="8"/>
        <v>-272</v>
      </c>
      <c r="G27" s="33">
        <f t="shared" si="8"/>
        <v>-16</v>
      </c>
      <c r="H27" s="33">
        <f t="shared" si="8"/>
        <v>714</v>
      </c>
      <c r="I27" s="33">
        <f t="shared" si="8"/>
        <v>-234</v>
      </c>
      <c r="J27" s="33">
        <f t="shared" si="8"/>
        <v>-59</v>
      </c>
      <c r="K27" s="33">
        <f t="shared" si="8"/>
        <v>7</v>
      </c>
      <c r="L27" s="83">
        <f t="shared" ref="L27" si="9">L11-L19</f>
        <v>1527</v>
      </c>
    </row>
    <row r="28" spans="1:12" ht="38.25" customHeight="1">
      <c r="A28" s="138" t="s">
        <v>227</v>
      </c>
      <c r="B28" s="90">
        <f t="shared" ref="B28:K28" si="10">B12-B20</f>
        <v>1008</v>
      </c>
      <c r="C28" s="90">
        <f t="shared" si="10"/>
        <v>65</v>
      </c>
      <c r="D28" s="90">
        <f t="shared" si="10"/>
        <v>37</v>
      </c>
      <c r="E28" s="90">
        <f t="shared" si="10"/>
        <v>-139</v>
      </c>
      <c r="F28" s="90">
        <f t="shared" si="10"/>
        <v>-8</v>
      </c>
      <c r="G28" s="90">
        <f t="shared" si="10"/>
        <v>36</v>
      </c>
      <c r="H28" s="90">
        <f t="shared" si="10"/>
        <v>139</v>
      </c>
      <c r="I28" s="90">
        <f t="shared" si="10"/>
        <v>-37</v>
      </c>
      <c r="J28" s="90">
        <f t="shared" si="10"/>
        <v>12</v>
      </c>
      <c r="K28" s="90">
        <f t="shared" si="10"/>
        <v>36</v>
      </c>
      <c r="L28" s="97">
        <f t="shared" ref="L28" si="11">L12-L20</f>
        <v>1072</v>
      </c>
    </row>
    <row r="29" spans="1:12" ht="38.25" customHeight="1">
      <c r="A29" s="137" t="s">
        <v>228</v>
      </c>
      <c r="B29" s="33">
        <f t="shared" ref="B29:K29" si="12">B13-B21</f>
        <v>152</v>
      </c>
      <c r="C29" s="33">
        <f t="shared" si="12"/>
        <v>42</v>
      </c>
      <c r="D29" s="33">
        <f t="shared" si="12"/>
        <v>9</v>
      </c>
      <c r="E29" s="33">
        <f t="shared" si="12"/>
        <v>-7</v>
      </c>
      <c r="F29" s="33">
        <f t="shared" si="12"/>
        <v>-8</v>
      </c>
      <c r="G29" s="33">
        <f t="shared" si="12"/>
        <v>20</v>
      </c>
      <c r="H29" s="33">
        <f t="shared" si="12"/>
        <v>33</v>
      </c>
      <c r="I29" s="33">
        <f t="shared" si="12"/>
        <v>-22</v>
      </c>
      <c r="J29" s="33">
        <f t="shared" si="12"/>
        <v>-6</v>
      </c>
      <c r="K29" s="33">
        <f t="shared" si="12"/>
        <v>12</v>
      </c>
      <c r="L29" s="83">
        <f t="shared" ref="L29" si="13">L13-L21</f>
        <v>184</v>
      </c>
    </row>
    <row r="30" spans="1:12" ht="38.25" customHeight="1">
      <c r="A30" s="139" t="s">
        <v>229</v>
      </c>
      <c r="B30" s="70">
        <f t="shared" ref="B30:K30" si="14">B14-B22</f>
        <v>874</v>
      </c>
      <c r="C30" s="70">
        <f t="shared" si="14"/>
        <v>-300</v>
      </c>
      <c r="D30" s="70">
        <f t="shared" si="14"/>
        <v>-23</v>
      </c>
      <c r="E30" s="70">
        <f t="shared" si="14"/>
        <v>-475</v>
      </c>
      <c r="F30" s="70">
        <f t="shared" si="14"/>
        <v>-103</v>
      </c>
      <c r="G30" s="70">
        <f t="shared" si="14"/>
        <v>5</v>
      </c>
      <c r="H30" s="70">
        <f t="shared" si="14"/>
        <v>344</v>
      </c>
      <c r="I30" s="70">
        <f t="shared" si="14"/>
        <v>-15</v>
      </c>
      <c r="J30" s="70">
        <f t="shared" si="14"/>
        <v>2</v>
      </c>
      <c r="K30" s="70">
        <f t="shared" si="14"/>
        <v>2</v>
      </c>
      <c r="L30" s="111">
        <f t="shared" ref="L30" si="15">L14-L22</f>
        <v>561</v>
      </c>
    </row>
    <row r="31" spans="1:12" ht="38.25" customHeight="1">
      <c r="A31" s="299" t="s">
        <v>90</v>
      </c>
      <c r="B31" s="299"/>
      <c r="C31" s="299"/>
      <c r="D31" s="299"/>
      <c r="E31" s="299"/>
      <c r="F31" s="299"/>
      <c r="G31" s="299"/>
      <c r="H31" s="299"/>
      <c r="I31" s="299"/>
      <c r="J31" s="299"/>
      <c r="K31" s="299"/>
      <c r="L31" s="299"/>
    </row>
    <row r="32" spans="1:12" ht="25.5" customHeight="1">
      <c r="A32" s="266" t="s">
        <v>241</v>
      </c>
      <c r="B32" s="301"/>
      <c r="C32" s="301"/>
      <c r="D32" s="301"/>
      <c r="E32" s="301"/>
      <c r="F32" s="301"/>
      <c r="G32" s="301"/>
      <c r="H32" s="301"/>
      <c r="I32" s="301"/>
      <c r="J32" s="301"/>
      <c r="K32" s="301"/>
      <c r="L32" s="301"/>
    </row>
    <row r="33" spans="1:12" ht="12.75" customHeight="1">
      <c r="A33" s="300" t="s">
        <v>194</v>
      </c>
      <c r="B33" s="300"/>
      <c r="C33" s="300"/>
      <c r="D33" s="300"/>
      <c r="E33" s="300"/>
      <c r="F33" s="300"/>
      <c r="G33" s="300"/>
      <c r="H33" s="300"/>
      <c r="I33" s="300"/>
      <c r="J33" s="300"/>
      <c r="K33" s="300"/>
      <c r="L33" s="300"/>
    </row>
    <row r="34" spans="1:12" ht="12.75" customHeight="1">
      <c r="A34" s="298" t="s">
        <v>237</v>
      </c>
      <c r="B34" s="298"/>
      <c r="C34" s="298"/>
      <c r="D34" s="298"/>
      <c r="E34" s="298"/>
      <c r="F34" s="298"/>
      <c r="G34" s="298"/>
      <c r="H34" s="298"/>
      <c r="I34" s="298"/>
      <c r="J34" s="298"/>
      <c r="K34" s="298"/>
      <c r="L34" s="298"/>
    </row>
    <row r="35" spans="1:12" ht="25.5" customHeight="1">
      <c r="A35" s="298" t="s">
        <v>303</v>
      </c>
      <c r="B35" s="298"/>
      <c r="C35" s="298"/>
      <c r="D35" s="298"/>
      <c r="E35" s="298"/>
      <c r="F35" s="298"/>
      <c r="G35" s="298"/>
      <c r="H35" s="298"/>
      <c r="I35" s="298"/>
      <c r="J35" s="298"/>
      <c r="K35" s="298"/>
      <c r="L35" s="298"/>
    </row>
    <row r="36" spans="1:12" ht="12.75" customHeight="1">
      <c r="A36" s="298" t="s">
        <v>306</v>
      </c>
      <c r="B36" s="298"/>
      <c r="C36" s="298"/>
      <c r="D36" s="298"/>
      <c r="E36" s="298"/>
      <c r="F36" s="298"/>
      <c r="G36" s="298"/>
      <c r="H36" s="298"/>
      <c r="I36" s="298"/>
      <c r="J36" s="298"/>
      <c r="K36" s="298"/>
      <c r="L36" s="298"/>
    </row>
    <row r="37" spans="1:12" ht="12.75" customHeight="1">
      <c r="A37" s="266" t="s">
        <v>54</v>
      </c>
      <c r="B37" s="266"/>
      <c r="C37" s="266"/>
      <c r="D37" s="266"/>
      <c r="E37" s="266"/>
      <c r="F37" s="266"/>
      <c r="G37" s="266"/>
      <c r="H37" s="266"/>
      <c r="I37" s="266"/>
      <c r="J37" s="266"/>
      <c r="K37" s="266"/>
      <c r="L37" s="266"/>
    </row>
    <row r="38" spans="1:12">
      <c r="A38" s="132"/>
      <c r="B38" s="132"/>
      <c r="C38" s="132"/>
      <c r="D38" s="132"/>
      <c r="E38" s="132"/>
      <c r="F38" s="132"/>
      <c r="G38" s="132"/>
      <c r="H38" s="132"/>
      <c r="I38" s="132"/>
      <c r="J38" s="132"/>
      <c r="K38" s="132"/>
      <c r="L38" s="132"/>
    </row>
  </sheetData>
  <mergeCells count="22">
    <mergeCell ref="A1:L1"/>
    <mergeCell ref="A37:L37"/>
    <mergeCell ref="A34:L34"/>
    <mergeCell ref="A31:L31"/>
    <mergeCell ref="A33:L33"/>
    <mergeCell ref="A32:L32"/>
    <mergeCell ref="A36:L36"/>
    <mergeCell ref="A35:L35"/>
    <mergeCell ref="B7:L7"/>
    <mergeCell ref="B15:L15"/>
    <mergeCell ref="B23:L23"/>
    <mergeCell ref="A2:L2"/>
    <mergeCell ref="A3:A6"/>
    <mergeCell ref="B3:B5"/>
    <mergeCell ref="C3:H3"/>
    <mergeCell ref="I3:J3"/>
    <mergeCell ref="L3:L5"/>
    <mergeCell ref="C4:C5"/>
    <mergeCell ref="D4:H4"/>
    <mergeCell ref="I4:I5"/>
    <mergeCell ref="B6:L6"/>
    <mergeCell ref="K3:K5"/>
  </mergeCells>
  <hyperlinks>
    <hyperlink ref="A1" location="Inhalt!A1" display="zurück zum Inhalt" xr:uid="{00000000-0004-0000-0E00-000000000000}"/>
  </hyperlinks>
  <pageMargins left="0.78740157499999996" right="0.78740157499999996" top="0.984251969" bottom="0.984251969" header="0.4921259845" footer="0.4921259845"/>
  <pageSetup paperSize="9"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M43"/>
  <sheetViews>
    <sheetView showGridLines="0" zoomScaleNormal="100" zoomScaleSheetLayoutView="80" workbookViewId="0">
      <selection sqref="A1:L1"/>
    </sheetView>
  </sheetViews>
  <sheetFormatPr baseColWidth="10" defaultRowHeight="13.2"/>
  <cols>
    <col min="1" max="1" width="60.6640625" customWidth="1"/>
    <col min="2" max="12" width="11.88671875" customWidth="1"/>
    <col min="201" max="201" width="20.5546875" customWidth="1"/>
    <col min="202" max="202" width="13.88671875" customWidth="1"/>
    <col min="203" max="203" width="11.6640625" customWidth="1"/>
    <col min="204" max="204" width="13.88671875" customWidth="1"/>
    <col min="205" max="209" width="11.6640625" customWidth="1"/>
    <col min="210" max="212" width="13.88671875" customWidth="1"/>
    <col min="457" max="457" width="20.5546875" customWidth="1"/>
    <col min="458" max="458" width="13.88671875" customWidth="1"/>
    <col min="459" max="459" width="11.6640625" customWidth="1"/>
    <col min="460" max="460" width="13.88671875" customWidth="1"/>
    <col min="461" max="465" width="11.6640625" customWidth="1"/>
    <col min="466" max="468" width="13.88671875" customWidth="1"/>
    <col min="713" max="713" width="20.5546875" customWidth="1"/>
    <col min="714" max="714" width="13.88671875" customWidth="1"/>
    <col min="715" max="715" width="11.6640625" customWidth="1"/>
    <col min="716" max="716" width="13.88671875" customWidth="1"/>
    <col min="717" max="721" width="11.6640625" customWidth="1"/>
    <col min="722" max="724" width="13.88671875" customWidth="1"/>
    <col min="969" max="969" width="20.5546875" customWidth="1"/>
    <col min="970" max="970" width="13.88671875" customWidth="1"/>
    <col min="971" max="971" width="11.6640625" customWidth="1"/>
    <col min="972" max="972" width="13.88671875" customWidth="1"/>
    <col min="973" max="977" width="11.6640625" customWidth="1"/>
    <col min="978" max="980" width="13.88671875" customWidth="1"/>
    <col min="1225" max="1225" width="20.5546875" customWidth="1"/>
    <col min="1226" max="1226" width="13.88671875" customWidth="1"/>
    <col min="1227" max="1227" width="11.6640625" customWidth="1"/>
    <col min="1228" max="1228" width="13.88671875" customWidth="1"/>
    <col min="1229" max="1233" width="11.6640625" customWidth="1"/>
    <col min="1234" max="1236" width="13.88671875" customWidth="1"/>
    <col min="1481" max="1481" width="20.5546875" customWidth="1"/>
    <col min="1482" max="1482" width="13.88671875" customWidth="1"/>
    <col min="1483" max="1483" width="11.6640625" customWidth="1"/>
    <col min="1484" max="1484" width="13.88671875" customWidth="1"/>
    <col min="1485" max="1489" width="11.6640625" customWidth="1"/>
    <col min="1490" max="1492" width="13.88671875" customWidth="1"/>
    <col min="1737" max="1737" width="20.5546875" customWidth="1"/>
    <col min="1738" max="1738" width="13.88671875" customWidth="1"/>
    <col min="1739" max="1739" width="11.6640625" customWidth="1"/>
    <col min="1740" max="1740" width="13.88671875" customWidth="1"/>
    <col min="1741" max="1745" width="11.6640625" customWidth="1"/>
    <col min="1746" max="1748" width="13.88671875" customWidth="1"/>
    <col min="1993" max="1993" width="20.5546875" customWidth="1"/>
    <col min="1994" max="1994" width="13.88671875" customWidth="1"/>
    <col min="1995" max="1995" width="11.6640625" customWidth="1"/>
    <col min="1996" max="1996" width="13.88671875" customWidth="1"/>
    <col min="1997" max="2001" width="11.6640625" customWidth="1"/>
    <col min="2002" max="2004" width="13.88671875" customWidth="1"/>
    <col min="2249" max="2249" width="20.5546875" customWidth="1"/>
    <col min="2250" max="2250" width="13.88671875" customWidth="1"/>
    <col min="2251" max="2251" width="11.6640625" customWidth="1"/>
    <col min="2252" max="2252" width="13.88671875" customWidth="1"/>
    <col min="2253" max="2257" width="11.6640625" customWidth="1"/>
    <col min="2258" max="2260" width="13.88671875" customWidth="1"/>
    <col min="2505" max="2505" width="20.5546875" customWidth="1"/>
    <col min="2506" max="2506" width="13.88671875" customWidth="1"/>
    <col min="2507" max="2507" width="11.6640625" customWidth="1"/>
    <col min="2508" max="2508" width="13.88671875" customWidth="1"/>
    <col min="2509" max="2513" width="11.6640625" customWidth="1"/>
    <col min="2514" max="2516" width="13.88671875" customWidth="1"/>
    <col min="2761" max="2761" width="20.5546875" customWidth="1"/>
    <col min="2762" max="2762" width="13.88671875" customWidth="1"/>
    <col min="2763" max="2763" width="11.6640625" customWidth="1"/>
    <col min="2764" max="2764" width="13.88671875" customWidth="1"/>
    <col min="2765" max="2769" width="11.6640625" customWidth="1"/>
    <col min="2770" max="2772" width="13.88671875" customWidth="1"/>
    <col min="3017" max="3017" width="20.5546875" customWidth="1"/>
    <col min="3018" max="3018" width="13.88671875" customWidth="1"/>
    <col min="3019" max="3019" width="11.6640625" customWidth="1"/>
    <col min="3020" max="3020" width="13.88671875" customWidth="1"/>
    <col min="3021" max="3025" width="11.6640625" customWidth="1"/>
    <col min="3026" max="3028" width="13.88671875" customWidth="1"/>
    <col min="3273" max="3273" width="20.5546875" customWidth="1"/>
    <col min="3274" max="3274" width="13.88671875" customWidth="1"/>
    <col min="3275" max="3275" width="11.6640625" customWidth="1"/>
    <col min="3276" max="3276" width="13.88671875" customWidth="1"/>
    <col min="3277" max="3281" width="11.6640625" customWidth="1"/>
    <col min="3282" max="3284" width="13.88671875" customWidth="1"/>
    <col min="3529" max="3529" width="20.5546875" customWidth="1"/>
    <col min="3530" max="3530" width="13.88671875" customWidth="1"/>
    <col min="3531" max="3531" width="11.6640625" customWidth="1"/>
    <col min="3532" max="3532" width="13.88671875" customWidth="1"/>
    <col min="3533" max="3537" width="11.6640625" customWidth="1"/>
    <col min="3538" max="3540" width="13.88671875" customWidth="1"/>
    <col min="3785" max="3785" width="20.5546875" customWidth="1"/>
    <col min="3786" max="3786" width="13.88671875" customWidth="1"/>
    <col min="3787" max="3787" width="11.6640625" customWidth="1"/>
    <col min="3788" max="3788" width="13.88671875" customWidth="1"/>
    <col min="3789" max="3793" width="11.6640625" customWidth="1"/>
    <col min="3794" max="3796" width="13.88671875" customWidth="1"/>
    <col min="4041" max="4041" width="20.5546875" customWidth="1"/>
    <col min="4042" max="4042" width="13.88671875" customWidth="1"/>
    <col min="4043" max="4043" width="11.6640625" customWidth="1"/>
    <col min="4044" max="4044" width="13.88671875" customWidth="1"/>
    <col min="4045" max="4049" width="11.6640625" customWidth="1"/>
    <col min="4050" max="4052" width="13.88671875" customWidth="1"/>
    <col min="4297" max="4297" width="20.5546875" customWidth="1"/>
    <col min="4298" max="4298" width="13.88671875" customWidth="1"/>
    <col min="4299" max="4299" width="11.6640625" customWidth="1"/>
    <col min="4300" max="4300" width="13.88671875" customWidth="1"/>
    <col min="4301" max="4305" width="11.6640625" customWidth="1"/>
    <col min="4306" max="4308" width="13.88671875" customWidth="1"/>
    <col min="4553" max="4553" width="20.5546875" customWidth="1"/>
    <col min="4554" max="4554" width="13.88671875" customWidth="1"/>
    <col min="4555" max="4555" width="11.6640625" customWidth="1"/>
    <col min="4556" max="4556" width="13.88671875" customWidth="1"/>
    <col min="4557" max="4561" width="11.6640625" customWidth="1"/>
    <col min="4562" max="4564" width="13.88671875" customWidth="1"/>
    <col min="4809" max="4809" width="20.5546875" customWidth="1"/>
    <col min="4810" max="4810" width="13.88671875" customWidth="1"/>
    <col min="4811" max="4811" width="11.6640625" customWidth="1"/>
    <col min="4812" max="4812" width="13.88671875" customWidth="1"/>
    <col min="4813" max="4817" width="11.6640625" customWidth="1"/>
    <col min="4818" max="4820" width="13.88671875" customWidth="1"/>
    <col min="5065" max="5065" width="20.5546875" customWidth="1"/>
    <col min="5066" max="5066" width="13.88671875" customWidth="1"/>
    <col min="5067" max="5067" width="11.6640625" customWidth="1"/>
    <col min="5068" max="5068" width="13.88671875" customWidth="1"/>
    <col min="5069" max="5073" width="11.6640625" customWidth="1"/>
    <col min="5074" max="5076" width="13.88671875" customWidth="1"/>
    <col min="5321" max="5321" width="20.5546875" customWidth="1"/>
    <col min="5322" max="5322" width="13.88671875" customWidth="1"/>
    <col min="5323" max="5323" width="11.6640625" customWidth="1"/>
    <col min="5324" max="5324" width="13.88671875" customWidth="1"/>
    <col min="5325" max="5329" width="11.6640625" customWidth="1"/>
    <col min="5330" max="5332" width="13.88671875" customWidth="1"/>
    <col min="5577" max="5577" width="20.5546875" customWidth="1"/>
    <col min="5578" max="5578" width="13.88671875" customWidth="1"/>
    <col min="5579" max="5579" width="11.6640625" customWidth="1"/>
    <col min="5580" max="5580" width="13.88671875" customWidth="1"/>
    <col min="5581" max="5585" width="11.6640625" customWidth="1"/>
    <col min="5586" max="5588" width="13.88671875" customWidth="1"/>
    <col min="5833" max="5833" width="20.5546875" customWidth="1"/>
    <col min="5834" max="5834" width="13.88671875" customWidth="1"/>
    <col min="5835" max="5835" width="11.6640625" customWidth="1"/>
    <col min="5836" max="5836" width="13.88671875" customWidth="1"/>
    <col min="5837" max="5841" width="11.6640625" customWidth="1"/>
    <col min="5842" max="5844" width="13.88671875" customWidth="1"/>
    <col min="6089" max="6089" width="20.5546875" customWidth="1"/>
    <col min="6090" max="6090" width="13.88671875" customWidth="1"/>
    <col min="6091" max="6091" width="11.6640625" customWidth="1"/>
    <col min="6092" max="6092" width="13.88671875" customWidth="1"/>
    <col min="6093" max="6097" width="11.6640625" customWidth="1"/>
    <col min="6098" max="6100" width="13.88671875" customWidth="1"/>
    <col min="6345" max="6345" width="20.5546875" customWidth="1"/>
    <col min="6346" max="6346" width="13.88671875" customWidth="1"/>
    <col min="6347" max="6347" width="11.6640625" customWidth="1"/>
    <col min="6348" max="6348" width="13.88671875" customWidth="1"/>
    <col min="6349" max="6353" width="11.6640625" customWidth="1"/>
    <col min="6354" max="6356" width="13.88671875" customWidth="1"/>
    <col min="6601" max="6601" width="20.5546875" customWidth="1"/>
    <col min="6602" max="6602" width="13.88671875" customWidth="1"/>
    <col min="6603" max="6603" width="11.6640625" customWidth="1"/>
    <col min="6604" max="6604" width="13.88671875" customWidth="1"/>
    <col min="6605" max="6609" width="11.6640625" customWidth="1"/>
    <col min="6610" max="6612" width="13.88671875" customWidth="1"/>
    <col min="6857" max="6857" width="20.5546875" customWidth="1"/>
    <col min="6858" max="6858" width="13.88671875" customWidth="1"/>
    <col min="6859" max="6859" width="11.6640625" customWidth="1"/>
    <col min="6860" max="6860" width="13.88671875" customWidth="1"/>
    <col min="6861" max="6865" width="11.6640625" customWidth="1"/>
    <col min="6866" max="6868" width="13.88671875" customWidth="1"/>
    <col min="7113" max="7113" width="20.5546875" customWidth="1"/>
    <col min="7114" max="7114" width="13.88671875" customWidth="1"/>
    <col min="7115" max="7115" width="11.6640625" customWidth="1"/>
    <col min="7116" max="7116" width="13.88671875" customWidth="1"/>
    <col min="7117" max="7121" width="11.6640625" customWidth="1"/>
    <col min="7122" max="7124" width="13.88671875" customWidth="1"/>
    <col min="7369" max="7369" width="20.5546875" customWidth="1"/>
    <col min="7370" max="7370" width="13.88671875" customWidth="1"/>
    <col min="7371" max="7371" width="11.6640625" customWidth="1"/>
    <col min="7372" max="7372" width="13.88671875" customWidth="1"/>
    <col min="7373" max="7377" width="11.6640625" customWidth="1"/>
    <col min="7378" max="7380" width="13.88671875" customWidth="1"/>
    <col min="7625" max="7625" width="20.5546875" customWidth="1"/>
    <col min="7626" max="7626" width="13.88671875" customWidth="1"/>
    <col min="7627" max="7627" width="11.6640625" customWidth="1"/>
    <col min="7628" max="7628" width="13.88671875" customWidth="1"/>
    <col min="7629" max="7633" width="11.6640625" customWidth="1"/>
    <col min="7634" max="7636" width="13.88671875" customWidth="1"/>
    <col min="7881" max="7881" width="20.5546875" customWidth="1"/>
    <col min="7882" max="7882" width="13.88671875" customWidth="1"/>
    <col min="7883" max="7883" width="11.6640625" customWidth="1"/>
    <col min="7884" max="7884" width="13.88671875" customWidth="1"/>
    <col min="7885" max="7889" width="11.6640625" customWidth="1"/>
    <col min="7890" max="7892" width="13.88671875" customWidth="1"/>
    <col min="8137" max="8137" width="20.5546875" customWidth="1"/>
    <col min="8138" max="8138" width="13.88671875" customWidth="1"/>
    <col min="8139" max="8139" width="11.6640625" customWidth="1"/>
    <col min="8140" max="8140" width="13.88671875" customWidth="1"/>
    <col min="8141" max="8145" width="11.6640625" customWidth="1"/>
    <col min="8146" max="8148" width="13.88671875" customWidth="1"/>
    <col min="8393" max="8393" width="20.5546875" customWidth="1"/>
    <col min="8394" max="8394" width="13.88671875" customWidth="1"/>
    <col min="8395" max="8395" width="11.6640625" customWidth="1"/>
    <col min="8396" max="8396" width="13.88671875" customWidth="1"/>
    <col min="8397" max="8401" width="11.6640625" customWidth="1"/>
    <col min="8402" max="8404" width="13.88671875" customWidth="1"/>
    <col min="8649" max="8649" width="20.5546875" customWidth="1"/>
    <col min="8650" max="8650" width="13.88671875" customWidth="1"/>
    <col min="8651" max="8651" width="11.6640625" customWidth="1"/>
    <col min="8652" max="8652" width="13.88671875" customWidth="1"/>
    <col min="8653" max="8657" width="11.6640625" customWidth="1"/>
    <col min="8658" max="8660" width="13.88671875" customWidth="1"/>
    <col min="8905" max="8905" width="20.5546875" customWidth="1"/>
    <col min="8906" max="8906" width="13.88671875" customWidth="1"/>
    <col min="8907" max="8907" width="11.6640625" customWidth="1"/>
    <col min="8908" max="8908" width="13.88671875" customWidth="1"/>
    <col min="8909" max="8913" width="11.6640625" customWidth="1"/>
    <col min="8914" max="8916" width="13.88671875" customWidth="1"/>
    <col min="9161" max="9161" width="20.5546875" customWidth="1"/>
    <col min="9162" max="9162" width="13.88671875" customWidth="1"/>
    <col min="9163" max="9163" width="11.6640625" customWidth="1"/>
    <col min="9164" max="9164" width="13.88671875" customWidth="1"/>
    <col min="9165" max="9169" width="11.6640625" customWidth="1"/>
    <col min="9170" max="9172" width="13.88671875" customWidth="1"/>
    <col min="9417" max="9417" width="20.5546875" customWidth="1"/>
    <col min="9418" max="9418" width="13.88671875" customWidth="1"/>
    <col min="9419" max="9419" width="11.6640625" customWidth="1"/>
    <col min="9420" max="9420" width="13.88671875" customWidth="1"/>
    <col min="9421" max="9425" width="11.6640625" customWidth="1"/>
    <col min="9426" max="9428" width="13.88671875" customWidth="1"/>
    <col min="9673" max="9673" width="20.5546875" customWidth="1"/>
    <col min="9674" max="9674" width="13.88671875" customWidth="1"/>
    <col min="9675" max="9675" width="11.6640625" customWidth="1"/>
    <col min="9676" max="9676" width="13.88671875" customWidth="1"/>
    <col min="9677" max="9681" width="11.6640625" customWidth="1"/>
    <col min="9682" max="9684" width="13.88671875" customWidth="1"/>
    <col min="9929" max="9929" width="20.5546875" customWidth="1"/>
    <col min="9930" max="9930" width="13.88671875" customWidth="1"/>
    <col min="9931" max="9931" width="11.6640625" customWidth="1"/>
    <col min="9932" max="9932" width="13.88671875" customWidth="1"/>
    <col min="9933" max="9937" width="11.6640625" customWidth="1"/>
    <col min="9938" max="9940" width="13.88671875" customWidth="1"/>
    <col min="10185" max="10185" width="20.5546875" customWidth="1"/>
    <col min="10186" max="10186" width="13.88671875" customWidth="1"/>
    <col min="10187" max="10187" width="11.6640625" customWidth="1"/>
    <col min="10188" max="10188" width="13.88671875" customWidth="1"/>
    <col min="10189" max="10193" width="11.6640625" customWidth="1"/>
    <col min="10194" max="10196" width="13.88671875" customWidth="1"/>
    <col min="10441" max="10441" width="20.5546875" customWidth="1"/>
    <col min="10442" max="10442" width="13.88671875" customWidth="1"/>
    <col min="10443" max="10443" width="11.6640625" customWidth="1"/>
    <col min="10444" max="10444" width="13.88671875" customWidth="1"/>
    <col min="10445" max="10449" width="11.6640625" customWidth="1"/>
    <col min="10450" max="10452" width="13.88671875" customWidth="1"/>
    <col min="10697" max="10697" width="20.5546875" customWidth="1"/>
    <col min="10698" max="10698" width="13.88671875" customWidth="1"/>
    <col min="10699" max="10699" width="11.6640625" customWidth="1"/>
    <col min="10700" max="10700" width="13.88671875" customWidth="1"/>
    <col min="10701" max="10705" width="11.6640625" customWidth="1"/>
    <col min="10706" max="10708" width="13.88671875" customWidth="1"/>
    <col min="10953" max="10953" width="20.5546875" customWidth="1"/>
    <col min="10954" max="10954" width="13.88671875" customWidth="1"/>
    <col min="10955" max="10955" width="11.6640625" customWidth="1"/>
    <col min="10956" max="10956" width="13.88671875" customWidth="1"/>
    <col min="10957" max="10961" width="11.6640625" customWidth="1"/>
    <col min="10962" max="10964" width="13.88671875" customWidth="1"/>
    <col min="11209" max="11209" width="20.5546875" customWidth="1"/>
    <col min="11210" max="11210" width="13.88671875" customWidth="1"/>
    <col min="11211" max="11211" width="11.6640625" customWidth="1"/>
    <col min="11212" max="11212" width="13.88671875" customWidth="1"/>
    <col min="11213" max="11217" width="11.6640625" customWidth="1"/>
    <col min="11218" max="11220" width="13.88671875" customWidth="1"/>
    <col min="11465" max="11465" width="20.5546875" customWidth="1"/>
    <col min="11466" max="11466" width="13.88671875" customWidth="1"/>
    <col min="11467" max="11467" width="11.6640625" customWidth="1"/>
    <col min="11468" max="11468" width="13.88671875" customWidth="1"/>
    <col min="11469" max="11473" width="11.6640625" customWidth="1"/>
    <col min="11474" max="11476" width="13.88671875" customWidth="1"/>
    <col min="11721" max="11721" width="20.5546875" customWidth="1"/>
    <col min="11722" max="11722" width="13.88671875" customWidth="1"/>
    <col min="11723" max="11723" width="11.6640625" customWidth="1"/>
    <col min="11724" max="11724" width="13.88671875" customWidth="1"/>
    <col min="11725" max="11729" width="11.6640625" customWidth="1"/>
    <col min="11730" max="11732" width="13.88671875" customWidth="1"/>
    <col min="11977" max="11977" width="20.5546875" customWidth="1"/>
    <col min="11978" max="11978" width="13.88671875" customWidth="1"/>
    <col min="11979" max="11979" width="11.6640625" customWidth="1"/>
    <col min="11980" max="11980" width="13.88671875" customWidth="1"/>
    <col min="11981" max="11985" width="11.6640625" customWidth="1"/>
    <col min="11986" max="11988" width="13.88671875" customWidth="1"/>
    <col min="12233" max="12233" width="20.5546875" customWidth="1"/>
    <col min="12234" max="12234" width="13.88671875" customWidth="1"/>
    <col min="12235" max="12235" width="11.6640625" customWidth="1"/>
    <col min="12236" max="12236" width="13.88671875" customWidth="1"/>
    <col min="12237" max="12241" width="11.6640625" customWidth="1"/>
    <col min="12242" max="12244" width="13.88671875" customWidth="1"/>
    <col min="12489" max="12489" width="20.5546875" customWidth="1"/>
    <col min="12490" max="12490" width="13.88671875" customWidth="1"/>
    <col min="12491" max="12491" width="11.6640625" customWidth="1"/>
    <col min="12492" max="12492" width="13.88671875" customWidth="1"/>
    <col min="12493" max="12497" width="11.6640625" customWidth="1"/>
    <col min="12498" max="12500" width="13.88671875" customWidth="1"/>
    <col min="12745" max="12745" width="20.5546875" customWidth="1"/>
    <col min="12746" max="12746" width="13.88671875" customWidth="1"/>
    <col min="12747" max="12747" width="11.6640625" customWidth="1"/>
    <col min="12748" max="12748" width="13.88671875" customWidth="1"/>
    <col min="12749" max="12753" width="11.6640625" customWidth="1"/>
    <col min="12754" max="12756" width="13.88671875" customWidth="1"/>
    <col min="13001" max="13001" width="20.5546875" customWidth="1"/>
    <col min="13002" max="13002" width="13.88671875" customWidth="1"/>
    <col min="13003" max="13003" width="11.6640625" customWidth="1"/>
    <col min="13004" max="13004" width="13.88671875" customWidth="1"/>
    <col min="13005" max="13009" width="11.6640625" customWidth="1"/>
    <col min="13010" max="13012" width="13.88671875" customWidth="1"/>
    <col min="13257" max="13257" width="20.5546875" customWidth="1"/>
    <col min="13258" max="13258" width="13.88671875" customWidth="1"/>
    <col min="13259" max="13259" width="11.6640625" customWidth="1"/>
    <col min="13260" max="13260" width="13.88671875" customWidth="1"/>
    <col min="13261" max="13265" width="11.6640625" customWidth="1"/>
    <col min="13266" max="13268" width="13.88671875" customWidth="1"/>
    <col min="13513" max="13513" width="20.5546875" customWidth="1"/>
    <col min="13514" max="13514" width="13.88671875" customWidth="1"/>
    <col min="13515" max="13515" width="11.6640625" customWidth="1"/>
    <col min="13516" max="13516" width="13.88671875" customWidth="1"/>
    <col min="13517" max="13521" width="11.6640625" customWidth="1"/>
    <col min="13522" max="13524" width="13.88671875" customWidth="1"/>
    <col min="13769" max="13769" width="20.5546875" customWidth="1"/>
    <col min="13770" max="13770" width="13.88671875" customWidth="1"/>
    <col min="13771" max="13771" width="11.6640625" customWidth="1"/>
    <col min="13772" max="13772" width="13.88671875" customWidth="1"/>
    <col min="13773" max="13777" width="11.6640625" customWidth="1"/>
    <col min="13778" max="13780" width="13.88671875" customWidth="1"/>
    <col min="14025" max="14025" width="20.5546875" customWidth="1"/>
    <col min="14026" max="14026" width="13.88671875" customWidth="1"/>
    <col min="14027" max="14027" width="11.6640625" customWidth="1"/>
    <col min="14028" max="14028" width="13.88671875" customWidth="1"/>
    <col min="14029" max="14033" width="11.6640625" customWidth="1"/>
    <col min="14034" max="14036" width="13.88671875" customWidth="1"/>
    <col min="14281" max="14281" width="20.5546875" customWidth="1"/>
    <col min="14282" max="14282" width="13.88671875" customWidth="1"/>
    <col min="14283" max="14283" width="11.6640625" customWidth="1"/>
    <col min="14284" max="14284" width="13.88671875" customWidth="1"/>
    <col min="14285" max="14289" width="11.6640625" customWidth="1"/>
    <col min="14290" max="14292" width="13.88671875" customWidth="1"/>
    <col min="14537" max="14537" width="20.5546875" customWidth="1"/>
    <col min="14538" max="14538" width="13.88671875" customWidth="1"/>
    <col min="14539" max="14539" width="11.6640625" customWidth="1"/>
    <col min="14540" max="14540" width="13.88671875" customWidth="1"/>
    <col min="14541" max="14545" width="11.6640625" customWidth="1"/>
    <col min="14546" max="14548" width="13.88671875" customWidth="1"/>
    <col min="14793" max="14793" width="20.5546875" customWidth="1"/>
    <col min="14794" max="14794" width="13.88671875" customWidth="1"/>
    <col min="14795" max="14795" width="11.6640625" customWidth="1"/>
    <col min="14796" max="14796" width="13.88671875" customWidth="1"/>
    <col min="14797" max="14801" width="11.6640625" customWidth="1"/>
    <col min="14802" max="14804" width="13.88671875" customWidth="1"/>
    <col min="15049" max="15049" width="20.5546875" customWidth="1"/>
    <col min="15050" max="15050" width="13.88671875" customWidth="1"/>
    <col min="15051" max="15051" width="11.6640625" customWidth="1"/>
    <col min="15052" max="15052" width="13.88671875" customWidth="1"/>
    <col min="15053" max="15057" width="11.6640625" customWidth="1"/>
    <col min="15058" max="15060" width="13.88671875" customWidth="1"/>
    <col min="15305" max="15305" width="20.5546875" customWidth="1"/>
    <col min="15306" max="15306" width="13.88671875" customWidth="1"/>
    <col min="15307" max="15307" width="11.6640625" customWidth="1"/>
    <col min="15308" max="15308" width="13.88671875" customWidth="1"/>
    <col min="15309" max="15313" width="11.6640625" customWidth="1"/>
    <col min="15314" max="15316" width="13.88671875" customWidth="1"/>
    <col min="15561" max="15561" width="20.5546875" customWidth="1"/>
    <col min="15562" max="15562" width="13.88671875" customWidth="1"/>
    <col min="15563" max="15563" width="11.6640625" customWidth="1"/>
    <col min="15564" max="15564" width="13.88671875" customWidth="1"/>
    <col min="15565" max="15569" width="11.6640625" customWidth="1"/>
    <col min="15570" max="15572" width="13.88671875" customWidth="1"/>
    <col min="15817" max="15817" width="20.5546875" customWidth="1"/>
    <col min="15818" max="15818" width="13.88671875" customWidth="1"/>
    <col min="15819" max="15819" width="11.6640625" customWidth="1"/>
    <col min="15820" max="15820" width="13.88671875" customWidth="1"/>
    <col min="15821" max="15825" width="11.6640625" customWidth="1"/>
    <col min="15826" max="15828" width="13.88671875" customWidth="1"/>
    <col min="16073" max="16073" width="20.5546875" customWidth="1"/>
    <col min="16074" max="16074" width="13.88671875" customWidth="1"/>
    <col min="16075" max="16075" width="11.6640625" customWidth="1"/>
    <col min="16076" max="16076" width="13.88671875" customWidth="1"/>
    <col min="16077" max="16081" width="11.6640625" customWidth="1"/>
    <col min="16082" max="16084" width="13.88671875" customWidth="1"/>
  </cols>
  <sheetData>
    <row r="1" spans="1:13" ht="24" customHeight="1">
      <c r="A1" s="206" t="s">
        <v>48</v>
      </c>
      <c r="B1" s="207"/>
      <c r="C1" s="207"/>
      <c r="D1" s="207"/>
      <c r="E1" s="207"/>
      <c r="F1" s="207"/>
      <c r="G1" s="207"/>
      <c r="H1" s="207"/>
      <c r="I1" s="207"/>
      <c r="J1" s="207"/>
      <c r="K1" s="207"/>
      <c r="L1" s="207"/>
    </row>
    <row r="2" spans="1:13" ht="15" customHeight="1">
      <c r="A2" s="263" t="s">
        <v>314</v>
      </c>
      <c r="B2" s="263"/>
      <c r="C2" s="263"/>
      <c r="D2" s="263"/>
      <c r="E2" s="263"/>
      <c r="F2" s="263"/>
      <c r="G2" s="263"/>
      <c r="H2" s="263"/>
      <c r="I2" s="263"/>
      <c r="J2" s="263"/>
      <c r="K2" s="263"/>
      <c r="L2" s="263"/>
    </row>
    <row r="3" spans="1:13" ht="12.75" customHeight="1">
      <c r="A3" s="271" t="s">
        <v>50</v>
      </c>
      <c r="B3" s="224" t="s">
        <v>51</v>
      </c>
      <c r="C3" s="238" t="s">
        <v>279</v>
      </c>
      <c r="D3" s="275"/>
      <c r="E3" s="275"/>
      <c r="F3" s="275"/>
      <c r="G3" s="275"/>
      <c r="H3" s="276"/>
      <c r="I3" s="238" t="s">
        <v>2</v>
      </c>
      <c r="J3" s="276"/>
      <c r="K3" s="224" t="s">
        <v>84</v>
      </c>
      <c r="L3" s="293" t="s">
        <v>53</v>
      </c>
    </row>
    <row r="4" spans="1:13" ht="12.75" customHeight="1">
      <c r="A4" s="272"/>
      <c r="B4" s="274"/>
      <c r="C4" s="224" t="s">
        <v>3</v>
      </c>
      <c r="D4" s="238" t="s">
        <v>4</v>
      </c>
      <c r="E4" s="275"/>
      <c r="F4" s="275"/>
      <c r="G4" s="275"/>
      <c r="H4" s="276"/>
      <c r="I4" s="224" t="s">
        <v>3</v>
      </c>
      <c r="J4" s="43" t="s">
        <v>4</v>
      </c>
      <c r="K4" s="296"/>
      <c r="L4" s="294"/>
    </row>
    <row r="5" spans="1:13" ht="51" customHeight="1">
      <c r="A5" s="272"/>
      <c r="B5" s="223"/>
      <c r="C5" s="223"/>
      <c r="D5" s="45" t="s">
        <v>52</v>
      </c>
      <c r="E5" s="45" t="s">
        <v>29</v>
      </c>
      <c r="F5" s="45" t="s">
        <v>7</v>
      </c>
      <c r="G5" s="45" t="s">
        <v>8</v>
      </c>
      <c r="H5" s="45" t="s">
        <v>281</v>
      </c>
      <c r="I5" s="223"/>
      <c r="J5" s="140" t="s">
        <v>78</v>
      </c>
      <c r="K5" s="297"/>
      <c r="L5" s="295"/>
    </row>
    <row r="6" spans="1:13" ht="12.75" customHeight="1">
      <c r="A6" s="273"/>
      <c r="B6" s="230" t="s">
        <v>10</v>
      </c>
      <c r="C6" s="231"/>
      <c r="D6" s="231"/>
      <c r="E6" s="231"/>
      <c r="F6" s="231"/>
      <c r="G6" s="231"/>
      <c r="H6" s="231"/>
      <c r="I6" s="231"/>
      <c r="J6" s="231"/>
      <c r="K6" s="231"/>
      <c r="L6" s="231"/>
    </row>
    <row r="7" spans="1:13" ht="12.75" customHeight="1">
      <c r="A7" s="141"/>
      <c r="B7" s="252" t="s">
        <v>190</v>
      </c>
      <c r="C7" s="252"/>
      <c r="D7" s="252"/>
      <c r="E7" s="252"/>
      <c r="F7" s="252"/>
      <c r="G7" s="252"/>
      <c r="H7" s="252"/>
      <c r="I7" s="252"/>
      <c r="J7" s="252"/>
      <c r="K7" s="252"/>
      <c r="L7" s="252"/>
    </row>
    <row r="8" spans="1:13" ht="12.75" customHeight="1">
      <c r="A8" s="138" t="s">
        <v>53</v>
      </c>
      <c r="B8" s="90">
        <v>3909121</v>
      </c>
      <c r="C8" s="90">
        <v>8816837</v>
      </c>
      <c r="D8" s="90">
        <v>3136477</v>
      </c>
      <c r="E8" s="90">
        <v>142085</v>
      </c>
      <c r="F8" s="90">
        <v>772200</v>
      </c>
      <c r="G8" s="90">
        <v>2255129</v>
      </c>
      <c r="H8" s="90">
        <v>1897303</v>
      </c>
      <c r="I8" s="90">
        <v>2234505</v>
      </c>
      <c r="J8" s="90">
        <v>1426570</v>
      </c>
      <c r="K8" s="90">
        <v>2864122</v>
      </c>
      <c r="L8" s="97">
        <v>17824585</v>
      </c>
      <c r="M8" s="120"/>
    </row>
    <row r="9" spans="1:13" ht="38.25" customHeight="1">
      <c r="A9" s="137" t="s">
        <v>224</v>
      </c>
      <c r="B9" s="33">
        <v>710112</v>
      </c>
      <c r="C9" s="33">
        <v>1835520</v>
      </c>
      <c r="D9" s="33">
        <v>615800</v>
      </c>
      <c r="E9" s="33">
        <v>32177</v>
      </c>
      <c r="F9" s="33">
        <v>155701</v>
      </c>
      <c r="G9" s="33">
        <v>527071</v>
      </c>
      <c r="H9" s="33">
        <v>376310</v>
      </c>
      <c r="I9" s="33">
        <v>698645</v>
      </c>
      <c r="J9" s="33">
        <v>470440</v>
      </c>
      <c r="K9" s="33">
        <v>1373137</v>
      </c>
      <c r="L9" s="83">
        <v>4617414</v>
      </c>
    </row>
    <row r="10" spans="1:13" ht="38.25" customHeight="1">
      <c r="A10" s="138" t="s">
        <v>225</v>
      </c>
      <c r="B10" s="90">
        <v>780055</v>
      </c>
      <c r="C10" s="90">
        <v>1371217</v>
      </c>
      <c r="D10" s="90">
        <v>507000</v>
      </c>
      <c r="E10" s="90">
        <v>7552</v>
      </c>
      <c r="F10" s="90">
        <v>28179</v>
      </c>
      <c r="G10" s="90">
        <v>317660</v>
      </c>
      <c r="H10" s="90">
        <v>409060</v>
      </c>
      <c r="I10" s="90">
        <v>252211</v>
      </c>
      <c r="J10" s="90">
        <v>156958</v>
      </c>
      <c r="K10" s="90">
        <v>81406</v>
      </c>
      <c r="L10" s="97">
        <v>2484889</v>
      </c>
    </row>
    <row r="11" spans="1:13" ht="38.25" customHeight="1">
      <c r="A11" s="137" t="s">
        <v>226</v>
      </c>
      <c r="B11" s="33">
        <v>1363140</v>
      </c>
      <c r="C11" s="33">
        <v>3292272</v>
      </c>
      <c r="D11" s="33">
        <v>1213406</v>
      </c>
      <c r="E11" s="33">
        <v>75735</v>
      </c>
      <c r="F11" s="33">
        <v>400182</v>
      </c>
      <c r="G11" s="33">
        <v>798560</v>
      </c>
      <c r="H11" s="33">
        <v>628533</v>
      </c>
      <c r="I11" s="33">
        <v>668407</v>
      </c>
      <c r="J11" s="33">
        <v>402687</v>
      </c>
      <c r="K11" s="33">
        <v>249531</v>
      </c>
      <c r="L11" s="83">
        <v>5573350</v>
      </c>
    </row>
    <row r="12" spans="1:13" ht="38.25" customHeight="1">
      <c r="A12" s="138" t="s">
        <v>227</v>
      </c>
      <c r="B12" s="90">
        <v>529465</v>
      </c>
      <c r="C12" s="90">
        <v>1221574</v>
      </c>
      <c r="D12" s="90">
        <v>410249</v>
      </c>
      <c r="E12" s="90">
        <v>11585</v>
      </c>
      <c r="F12" s="90">
        <v>67345</v>
      </c>
      <c r="G12" s="90">
        <v>340005</v>
      </c>
      <c r="H12" s="90">
        <v>256940</v>
      </c>
      <c r="I12" s="90">
        <v>332994</v>
      </c>
      <c r="J12" s="90">
        <v>224477</v>
      </c>
      <c r="K12" s="90">
        <v>821935</v>
      </c>
      <c r="L12" s="97">
        <v>2905968</v>
      </c>
    </row>
    <row r="13" spans="1:13" ht="38.25" customHeight="1">
      <c r="A13" s="137" t="s">
        <v>228</v>
      </c>
      <c r="B13" s="33">
        <v>175308</v>
      </c>
      <c r="C13" s="33">
        <v>261698</v>
      </c>
      <c r="D13" s="33">
        <v>88858</v>
      </c>
      <c r="E13" s="33">
        <v>67</v>
      </c>
      <c r="F13" s="33">
        <v>990</v>
      </c>
      <c r="G13" s="33">
        <v>71695</v>
      </c>
      <c r="H13" s="33">
        <v>72298</v>
      </c>
      <c r="I13" s="33">
        <v>91569</v>
      </c>
      <c r="J13" s="33">
        <v>52798</v>
      </c>
      <c r="K13" s="33">
        <v>260805</v>
      </c>
      <c r="L13" s="83">
        <v>789380</v>
      </c>
    </row>
    <row r="14" spans="1:13" ht="38.25" customHeight="1">
      <c r="A14" s="139" t="s">
        <v>229</v>
      </c>
      <c r="B14" s="70">
        <v>351041</v>
      </c>
      <c r="C14" s="70">
        <v>834556</v>
      </c>
      <c r="D14" s="70">
        <v>301164</v>
      </c>
      <c r="E14" s="70">
        <v>14969</v>
      </c>
      <c r="F14" s="70">
        <v>119803</v>
      </c>
      <c r="G14" s="70">
        <v>200138</v>
      </c>
      <c r="H14" s="70">
        <v>154162</v>
      </c>
      <c r="I14" s="70">
        <v>190679</v>
      </c>
      <c r="J14" s="70">
        <v>119210</v>
      </c>
      <c r="K14" s="70">
        <v>77308</v>
      </c>
      <c r="L14" s="111">
        <v>1453584</v>
      </c>
    </row>
    <row r="15" spans="1:13" ht="12.75" customHeight="1">
      <c r="A15" s="142"/>
      <c r="B15" s="252" t="s">
        <v>191</v>
      </c>
      <c r="C15" s="252"/>
      <c r="D15" s="252"/>
      <c r="E15" s="252"/>
      <c r="F15" s="252"/>
      <c r="G15" s="252"/>
      <c r="H15" s="252"/>
      <c r="I15" s="252"/>
      <c r="J15" s="252"/>
      <c r="K15" s="252"/>
      <c r="L15" s="252"/>
    </row>
    <row r="16" spans="1:13" ht="12.75" customHeight="1">
      <c r="A16" s="138" t="s">
        <v>53</v>
      </c>
      <c r="B16" s="90">
        <v>3328705</v>
      </c>
      <c r="C16" s="90">
        <v>8330210</v>
      </c>
      <c r="D16" s="90">
        <v>2697064</v>
      </c>
      <c r="E16" s="90">
        <v>506041</v>
      </c>
      <c r="F16" s="90">
        <v>946719</v>
      </c>
      <c r="G16" s="90">
        <v>2292558</v>
      </c>
      <c r="H16" s="90">
        <v>1293363</v>
      </c>
      <c r="I16" s="90">
        <v>2493098</v>
      </c>
      <c r="J16" s="90">
        <v>1520660</v>
      </c>
      <c r="K16" s="90">
        <v>2666580</v>
      </c>
      <c r="L16" s="97">
        <v>16818593</v>
      </c>
    </row>
    <row r="17" spans="1:12" ht="38.25" customHeight="1">
      <c r="A17" s="137" t="s">
        <v>224</v>
      </c>
      <c r="B17" s="33">
        <v>618808</v>
      </c>
      <c r="C17" s="33">
        <v>1739831</v>
      </c>
      <c r="D17" s="33">
        <v>522007</v>
      </c>
      <c r="E17" s="33">
        <v>89354</v>
      </c>
      <c r="F17" s="33">
        <v>181057</v>
      </c>
      <c r="G17" s="33">
        <v>531203</v>
      </c>
      <c r="H17" s="33">
        <v>277670</v>
      </c>
      <c r="I17" s="33">
        <v>787014</v>
      </c>
      <c r="J17" s="33">
        <v>513128</v>
      </c>
      <c r="K17" s="33">
        <v>1370248</v>
      </c>
      <c r="L17" s="83">
        <v>4515901</v>
      </c>
    </row>
    <row r="18" spans="1:12" ht="38.25" customHeight="1">
      <c r="A18" s="138" t="s">
        <v>225</v>
      </c>
      <c r="B18" s="90">
        <v>696375</v>
      </c>
      <c r="C18" s="90">
        <v>1256961</v>
      </c>
      <c r="D18" s="90">
        <v>439046</v>
      </c>
      <c r="E18" s="90">
        <v>22920</v>
      </c>
      <c r="F18" s="90">
        <v>49539</v>
      </c>
      <c r="G18" s="90">
        <v>325670</v>
      </c>
      <c r="H18" s="90">
        <v>327777</v>
      </c>
      <c r="I18" s="90">
        <v>268130</v>
      </c>
      <c r="J18" s="90">
        <v>159784</v>
      </c>
      <c r="K18" s="90">
        <v>86205</v>
      </c>
      <c r="L18" s="97">
        <v>2307671</v>
      </c>
    </row>
    <row r="19" spans="1:12" ht="38.25" customHeight="1">
      <c r="A19" s="137" t="s">
        <v>226</v>
      </c>
      <c r="B19" s="33">
        <v>1110529</v>
      </c>
      <c r="C19" s="33">
        <v>3247146</v>
      </c>
      <c r="D19" s="33">
        <v>1056558</v>
      </c>
      <c r="E19" s="33">
        <v>262942</v>
      </c>
      <c r="F19" s="33">
        <v>490677</v>
      </c>
      <c r="G19" s="33">
        <v>864729</v>
      </c>
      <c r="H19" s="33">
        <v>397578</v>
      </c>
      <c r="I19" s="33">
        <v>769532</v>
      </c>
      <c r="J19" s="33">
        <v>433841</v>
      </c>
      <c r="K19" s="33">
        <v>264350</v>
      </c>
      <c r="L19" s="83">
        <v>5391557</v>
      </c>
    </row>
    <row r="20" spans="1:12" ht="38.25" customHeight="1">
      <c r="A20" s="138" t="s">
        <v>227</v>
      </c>
      <c r="B20" s="90">
        <v>470928</v>
      </c>
      <c r="C20" s="90">
        <v>1060396</v>
      </c>
      <c r="D20" s="90">
        <v>344408</v>
      </c>
      <c r="E20" s="90">
        <v>38558</v>
      </c>
      <c r="F20" s="90">
        <v>69043</v>
      </c>
      <c r="G20" s="90">
        <v>301716</v>
      </c>
      <c r="H20" s="90">
        <v>183567</v>
      </c>
      <c r="I20" s="90">
        <v>367500</v>
      </c>
      <c r="J20" s="90">
        <v>237291</v>
      </c>
      <c r="K20" s="90">
        <v>723259</v>
      </c>
      <c r="L20" s="97">
        <v>2622083</v>
      </c>
    </row>
    <row r="21" spans="1:12" ht="38.25" customHeight="1">
      <c r="A21" s="137" t="s">
        <v>228</v>
      </c>
      <c r="B21" s="33">
        <v>152120</v>
      </c>
      <c r="C21" s="33">
        <v>207123</v>
      </c>
      <c r="D21" s="33">
        <v>71593</v>
      </c>
      <c r="E21" s="33">
        <v>536</v>
      </c>
      <c r="F21" s="33">
        <v>1874</v>
      </c>
      <c r="G21" s="33">
        <v>59674</v>
      </c>
      <c r="H21" s="33">
        <v>49443</v>
      </c>
      <c r="I21" s="33">
        <v>89420</v>
      </c>
      <c r="J21" s="33">
        <v>51195</v>
      </c>
      <c r="K21" s="33">
        <v>149107</v>
      </c>
      <c r="L21" s="83">
        <v>597770</v>
      </c>
    </row>
    <row r="22" spans="1:12" ht="38.25" customHeight="1">
      <c r="A22" s="139" t="s">
        <v>229</v>
      </c>
      <c r="B22" s="70">
        <v>279945</v>
      </c>
      <c r="C22" s="70">
        <v>818753</v>
      </c>
      <c r="D22" s="70">
        <v>263452</v>
      </c>
      <c r="E22" s="70">
        <v>91731</v>
      </c>
      <c r="F22" s="70">
        <v>154529</v>
      </c>
      <c r="G22" s="70">
        <v>209566</v>
      </c>
      <c r="H22" s="70">
        <v>57328</v>
      </c>
      <c r="I22" s="70">
        <v>211502</v>
      </c>
      <c r="J22" s="70">
        <v>125421</v>
      </c>
      <c r="K22" s="70">
        <v>73411</v>
      </c>
      <c r="L22" s="111">
        <v>1383611</v>
      </c>
    </row>
    <row r="23" spans="1:12" ht="12.75" customHeight="1">
      <c r="A23" s="141"/>
      <c r="B23" s="252" t="s">
        <v>192</v>
      </c>
      <c r="C23" s="252"/>
      <c r="D23" s="252"/>
      <c r="E23" s="252"/>
      <c r="F23" s="252"/>
      <c r="G23" s="252"/>
      <c r="H23" s="252"/>
      <c r="I23" s="252"/>
      <c r="J23" s="252"/>
      <c r="K23" s="252"/>
      <c r="L23" s="252"/>
    </row>
    <row r="24" spans="1:12" ht="12.75" customHeight="1">
      <c r="A24" s="138" t="s">
        <v>53</v>
      </c>
      <c r="B24" s="90">
        <f>B8-B16</f>
        <v>580416</v>
      </c>
      <c r="C24" s="90">
        <f t="shared" ref="C24:I24" si="0">C8-C16</f>
        <v>486627</v>
      </c>
      <c r="D24" s="90">
        <f t="shared" si="0"/>
        <v>439413</v>
      </c>
      <c r="E24" s="90">
        <f t="shared" si="0"/>
        <v>-363956</v>
      </c>
      <c r="F24" s="90">
        <f t="shared" si="0"/>
        <v>-174519</v>
      </c>
      <c r="G24" s="90">
        <f t="shared" si="0"/>
        <v>-37429</v>
      </c>
      <c r="H24" s="90">
        <f t="shared" si="0"/>
        <v>603940</v>
      </c>
      <c r="I24" s="90">
        <f t="shared" si="0"/>
        <v>-258593</v>
      </c>
      <c r="J24" s="90">
        <f>J8-J16</f>
        <v>-94090</v>
      </c>
      <c r="K24" s="90">
        <f>K8-K16</f>
        <v>197542</v>
      </c>
      <c r="L24" s="74">
        <f>L8-L16</f>
        <v>1005992</v>
      </c>
    </row>
    <row r="25" spans="1:12" ht="38.25" customHeight="1">
      <c r="A25" s="137" t="s">
        <v>224</v>
      </c>
      <c r="B25" s="33">
        <v>122210</v>
      </c>
      <c r="C25" s="33">
        <v>-90760</v>
      </c>
      <c r="D25" s="33">
        <v>5188</v>
      </c>
      <c r="E25" s="33">
        <v>-35206</v>
      </c>
      <c r="F25" s="33">
        <v>-75386</v>
      </c>
      <c r="G25" s="33">
        <v>-37249</v>
      </c>
      <c r="H25" s="33">
        <v>54314</v>
      </c>
      <c r="I25" s="33">
        <v>-44099</v>
      </c>
      <c r="J25" s="33">
        <v>-22959</v>
      </c>
      <c r="K25" s="33">
        <f>K9-K17</f>
        <v>2889</v>
      </c>
      <c r="L25" s="83">
        <f>L9-L17</f>
        <v>101513</v>
      </c>
    </row>
    <row r="26" spans="1:12" ht="38.25" customHeight="1">
      <c r="A26" s="138" t="s">
        <v>225</v>
      </c>
      <c r="B26" s="90">
        <v>239770</v>
      </c>
      <c r="C26" s="90">
        <v>-193998</v>
      </c>
      <c r="D26" s="90">
        <v>-4213</v>
      </c>
      <c r="E26" s="90">
        <v>-146735</v>
      </c>
      <c r="F26" s="90">
        <v>-153375</v>
      </c>
      <c r="G26" s="90">
        <v>-95789</v>
      </c>
      <c r="H26" s="90">
        <v>212880</v>
      </c>
      <c r="I26" s="90">
        <v>-76275</v>
      </c>
      <c r="J26" s="90">
        <v>-47218</v>
      </c>
      <c r="K26" s="90">
        <f t="shared" ref="K26:K30" si="1">K10-K18</f>
        <v>-4799</v>
      </c>
      <c r="L26" s="97">
        <f t="shared" ref="L26" si="2">L10-L18</f>
        <v>177218</v>
      </c>
    </row>
    <row r="27" spans="1:12" ht="38.25" customHeight="1">
      <c r="A27" s="137" t="s">
        <v>226</v>
      </c>
      <c r="B27" s="33">
        <v>89850</v>
      </c>
      <c r="C27" s="33">
        <v>88205</v>
      </c>
      <c r="D27" s="33">
        <v>34740</v>
      </c>
      <c r="E27" s="33">
        <v>-5336</v>
      </c>
      <c r="F27" s="33">
        <v>-7404</v>
      </c>
      <c r="G27" s="33">
        <v>9185</v>
      </c>
      <c r="H27" s="33">
        <v>56123</v>
      </c>
      <c r="I27" s="33">
        <v>-12142</v>
      </c>
      <c r="J27" s="33">
        <v>-8111</v>
      </c>
      <c r="K27" s="33">
        <f t="shared" si="1"/>
        <v>-14819</v>
      </c>
      <c r="L27" s="83">
        <f t="shared" ref="L27" si="3">L11-L19</f>
        <v>181793</v>
      </c>
    </row>
    <row r="28" spans="1:12" ht="38.25" customHeight="1">
      <c r="A28" s="138" t="s">
        <v>227</v>
      </c>
      <c r="B28" s="90">
        <v>131318</v>
      </c>
      <c r="C28" s="90">
        <v>21501</v>
      </c>
      <c r="D28" s="90">
        <v>50791</v>
      </c>
      <c r="E28" s="90">
        <v>-36916</v>
      </c>
      <c r="F28" s="90">
        <v>-41756</v>
      </c>
      <c r="G28" s="90">
        <v>-22294</v>
      </c>
      <c r="H28" s="90">
        <v>83940</v>
      </c>
      <c r="I28" s="90">
        <v>-75838</v>
      </c>
      <c r="J28" s="90">
        <v>-52677</v>
      </c>
      <c r="K28" s="90">
        <f t="shared" si="1"/>
        <v>98676</v>
      </c>
      <c r="L28" s="97">
        <f t="shared" ref="L28" si="4">L12-L20</f>
        <v>283885</v>
      </c>
    </row>
    <row r="29" spans="1:12" ht="38.25" customHeight="1">
      <c r="A29" s="137" t="s">
        <v>228</v>
      </c>
      <c r="B29" s="33">
        <v>43769</v>
      </c>
      <c r="C29" s="33">
        <v>-18177</v>
      </c>
      <c r="D29" s="33">
        <v>-7203</v>
      </c>
      <c r="E29" s="33">
        <v>-36777</v>
      </c>
      <c r="F29" s="33">
        <v>-21916</v>
      </c>
      <c r="G29" s="33">
        <v>-8777</v>
      </c>
      <c r="H29" s="33">
        <v>56737</v>
      </c>
      <c r="I29" s="33">
        <v>-10325</v>
      </c>
      <c r="J29" s="33">
        <v>-7947</v>
      </c>
      <c r="K29" s="33">
        <f t="shared" si="1"/>
        <v>111698</v>
      </c>
      <c r="L29" s="83">
        <f t="shared" ref="L29" si="5">L13-L21</f>
        <v>191610</v>
      </c>
    </row>
    <row r="30" spans="1:12" ht="38.25" customHeight="1">
      <c r="A30" s="139" t="s">
        <v>229</v>
      </c>
      <c r="B30" s="70">
        <v>104137</v>
      </c>
      <c r="C30" s="70">
        <v>108855</v>
      </c>
      <c r="D30" s="70">
        <v>63405</v>
      </c>
      <c r="E30" s="70">
        <v>-16653</v>
      </c>
      <c r="F30" s="70">
        <v>-10854</v>
      </c>
      <c r="G30" s="70">
        <v>15192</v>
      </c>
      <c r="H30" s="70">
        <v>55951</v>
      </c>
      <c r="I30" s="70">
        <v>-65778</v>
      </c>
      <c r="J30" s="70">
        <v>-45587</v>
      </c>
      <c r="K30" s="70">
        <f t="shared" si="1"/>
        <v>3897</v>
      </c>
      <c r="L30" s="111">
        <f t="shared" ref="L30" si="6">L14-L22</f>
        <v>69973</v>
      </c>
    </row>
    <row r="31" spans="1:12" ht="35.25" customHeight="1">
      <c r="A31" s="266" t="s">
        <v>90</v>
      </c>
      <c r="B31" s="266"/>
      <c r="C31" s="266"/>
      <c r="D31" s="266"/>
      <c r="E31" s="266"/>
      <c r="F31" s="266"/>
      <c r="G31" s="266"/>
      <c r="H31" s="266"/>
      <c r="I31" s="266"/>
      <c r="J31" s="266"/>
      <c r="K31" s="266"/>
      <c r="L31" s="266"/>
    </row>
    <row r="32" spans="1:12" ht="25.5" customHeight="1">
      <c r="A32" s="266" t="s">
        <v>241</v>
      </c>
      <c r="B32" s="301"/>
      <c r="C32" s="301"/>
      <c r="D32" s="301"/>
      <c r="E32" s="301"/>
      <c r="F32" s="301"/>
      <c r="G32" s="301"/>
      <c r="H32" s="301"/>
      <c r="I32" s="301"/>
      <c r="J32" s="301"/>
      <c r="K32" s="301"/>
      <c r="L32" s="301"/>
    </row>
    <row r="33" spans="1:12" ht="12.75" customHeight="1">
      <c r="A33" s="300" t="s">
        <v>194</v>
      </c>
      <c r="B33" s="300"/>
      <c r="C33" s="300"/>
      <c r="D33" s="300"/>
      <c r="E33" s="300"/>
      <c r="F33" s="300"/>
      <c r="G33" s="300"/>
      <c r="H33" s="300"/>
      <c r="I33" s="300"/>
      <c r="J33" s="300"/>
      <c r="K33" s="300"/>
      <c r="L33" s="300"/>
    </row>
    <row r="34" spans="1:12" ht="12.75" customHeight="1">
      <c r="A34" s="298" t="s">
        <v>237</v>
      </c>
      <c r="B34" s="298"/>
      <c r="C34" s="298"/>
      <c r="D34" s="298"/>
      <c r="E34" s="298"/>
      <c r="F34" s="298"/>
      <c r="G34" s="298"/>
      <c r="H34" s="298"/>
      <c r="I34" s="298"/>
      <c r="J34" s="298"/>
      <c r="K34" s="298"/>
      <c r="L34" s="298"/>
    </row>
    <row r="35" spans="1:12" ht="12.75" customHeight="1">
      <c r="A35" s="135" t="s">
        <v>91</v>
      </c>
      <c r="B35" s="136"/>
      <c r="C35" s="136"/>
      <c r="D35" s="136"/>
      <c r="E35" s="136"/>
      <c r="F35" s="136"/>
      <c r="G35" s="136"/>
      <c r="H35" s="136"/>
      <c r="I35" s="136"/>
      <c r="J35" s="136"/>
      <c r="K35" s="136"/>
      <c r="L35" s="136"/>
    </row>
    <row r="36" spans="1:12" ht="12.75" customHeight="1">
      <c r="A36" s="266" t="s">
        <v>92</v>
      </c>
      <c r="B36" s="266"/>
      <c r="C36" s="266"/>
      <c r="D36" s="266"/>
      <c r="E36" s="266"/>
      <c r="F36" s="266"/>
      <c r="G36" s="266"/>
      <c r="H36" s="266"/>
      <c r="I36" s="266"/>
      <c r="J36" s="266"/>
      <c r="K36" s="266"/>
      <c r="L36" s="266"/>
    </row>
    <row r="37" spans="1:12" ht="25.5" customHeight="1">
      <c r="A37" s="298" t="s">
        <v>280</v>
      </c>
      <c r="B37" s="298"/>
      <c r="C37" s="298"/>
      <c r="D37" s="298"/>
      <c r="E37" s="298"/>
      <c r="F37" s="298"/>
      <c r="G37" s="298"/>
      <c r="H37" s="298"/>
      <c r="I37" s="298"/>
      <c r="J37" s="298"/>
      <c r="K37" s="298"/>
      <c r="L37" s="298"/>
    </row>
    <row r="38" spans="1:12" ht="12.75" customHeight="1">
      <c r="A38" s="298" t="s">
        <v>284</v>
      </c>
      <c r="B38" s="298"/>
      <c r="C38" s="298"/>
      <c r="D38" s="298"/>
      <c r="E38" s="298"/>
      <c r="F38" s="298"/>
      <c r="G38" s="298"/>
      <c r="H38" s="298"/>
      <c r="I38" s="298"/>
      <c r="J38" s="298"/>
      <c r="K38" s="298"/>
      <c r="L38" s="298"/>
    </row>
    <row r="39" spans="1:12" ht="12.75" customHeight="1">
      <c r="A39" s="266" t="s">
        <v>54</v>
      </c>
      <c r="B39" s="266"/>
      <c r="C39" s="266"/>
      <c r="D39" s="266"/>
      <c r="E39" s="266"/>
      <c r="F39" s="266"/>
      <c r="G39" s="266"/>
      <c r="H39" s="266"/>
      <c r="I39" s="266"/>
      <c r="J39" s="266"/>
      <c r="K39" s="266"/>
      <c r="L39" s="266"/>
    </row>
    <row r="40" spans="1:12">
      <c r="A40" s="132"/>
      <c r="B40" s="132"/>
      <c r="C40" s="132"/>
      <c r="D40" s="132"/>
      <c r="E40" s="132"/>
      <c r="F40" s="132"/>
      <c r="G40" s="132"/>
      <c r="H40" s="132"/>
      <c r="I40" s="132"/>
      <c r="J40" s="132"/>
      <c r="K40" s="132"/>
      <c r="L40" s="132"/>
    </row>
    <row r="41" spans="1:12">
      <c r="A41" s="132"/>
      <c r="B41" s="132"/>
      <c r="C41" s="132"/>
      <c r="D41" s="132"/>
      <c r="E41" s="132"/>
      <c r="F41" s="132"/>
      <c r="G41" s="132"/>
      <c r="H41" s="132"/>
      <c r="I41" s="132"/>
      <c r="J41" s="132"/>
      <c r="K41" s="132"/>
      <c r="L41" s="132"/>
    </row>
    <row r="42" spans="1:12">
      <c r="A42" s="132"/>
      <c r="B42" s="132"/>
      <c r="C42" s="132"/>
      <c r="D42" s="132"/>
      <c r="E42" s="132"/>
      <c r="F42" s="132"/>
      <c r="G42" s="132"/>
      <c r="H42" s="132"/>
      <c r="I42" s="132"/>
      <c r="J42" s="132"/>
      <c r="K42" s="132"/>
      <c r="L42" s="132"/>
    </row>
    <row r="43" spans="1:12">
      <c r="A43" s="132"/>
      <c r="B43" s="132"/>
      <c r="C43" s="132"/>
      <c r="D43" s="132"/>
      <c r="E43" s="132"/>
      <c r="F43" s="132"/>
      <c r="G43" s="132"/>
      <c r="H43" s="132"/>
      <c r="I43" s="132"/>
      <c r="J43" s="132"/>
      <c r="K43" s="132"/>
      <c r="L43" s="132"/>
    </row>
  </sheetData>
  <mergeCells count="23">
    <mergeCell ref="A1:L1"/>
    <mergeCell ref="A2:L2"/>
    <mergeCell ref="A3:A6"/>
    <mergeCell ref="B3:B5"/>
    <mergeCell ref="C3:H3"/>
    <mergeCell ref="I3:J3"/>
    <mergeCell ref="L3:L5"/>
    <mergeCell ref="C4:C5"/>
    <mergeCell ref="D4:H4"/>
    <mergeCell ref="I4:I5"/>
    <mergeCell ref="K3:K5"/>
    <mergeCell ref="B23:L23"/>
    <mergeCell ref="B6:L6"/>
    <mergeCell ref="A39:L39"/>
    <mergeCell ref="B7:L7"/>
    <mergeCell ref="B15:L15"/>
    <mergeCell ref="A36:L36"/>
    <mergeCell ref="A31:L31"/>
    <mergeCell ref="A33:L33"/>
    <mergeCell ref="A34:L34"/>
    <mergeCell ref="A37:L37"/>
    <mergeCell ref="A38:L38"/>
    <mergeCell ref="A32:L32"/>
  </mergeCells>
  <hyperlinks>
    <hyperlink ref="A1" location="Inhalt!A1" display="zurück zum Inhalt" xr:uid="{00000000-0004-0000-0F00-000000000000}"/>
  </hyperlinks>
  <pageMargins left="0.78740157499999996" right="0.78740157499999996" top="0.984251969" bottom="0.984251969" header="0.4921259845" footer="0.4921259845"/>
  <pageSetup paperSize="9" scale="4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L37"/>
  <sheetViews>
    <sheetView showGridLines="0" zoomScaleNormal="100" zoomScaleSheetLayoutView="80" workbookViewId="0">
      <selection activeCell="H5" sqref="H5"/>
    </sheetView>
  </sheetViews>
  <sheetFormatPr baseColWidth="10" defaultRowHeight="13.2"/>
  <cols>
    <col min="1" max="1" width="60.6640625" customWidth="1"/>
    <col min="2" max="12" width="11.88671875" customWidth="1"/>
    <col min="13" max="13" width="11.44140625"/>
    <col min="223" max="223" width="20.5546875" customWidth="1"/>
    <col min="224" max="224" width="13.88671875" customWidth="1"/>
    <col min="225" max="225" width="11.6640625" customWidth="1"/>
    <col min="226" max="226" width="13.88671875" customWidth="1"/>
    <col min="227" max="231" width="11.6640625" customWidth="1"/>
    <col min="232" max="234" width="13.88671875" customWidth="1"/>
    <col min="479" max="479" width="20.5546875" customWidth="1"/>
    <col min="480" max="480" width="13.88671875" customWidth="1"/>
    <col min="481" max="481" width="11.6640625" customWidth="1"/>
    <col min="482" max="482" width="13.88671875" customWidth="1"/>
    <col min="483" max="487" width="11.6640625" customWidth="1"/>
    <col min="488" max="490" width="13.88671875" customWidth="1"/>
    <col min="735" max="735" width="20.5546875" customWidth="1"/>
    <col min="736" max="736" width="13.88671875" customWidth="1"/>
    <col min="737" max="737" width="11.6640625" customWidth="1"/>
    <col min="738" max="738" width="13.88671875" customWidth="1"/>
    <col min="739" max="743" width="11.6640625" customWidth="1"/>
    <col min="744" max="746" width="13.88671875" customWidth="1"/>
    <col min="991" max="991" width="20.5546875" customWidth="1"/>
    <col min="992" max="992" width="13.88671875" customWidth="1"/>
    <col min="993" max="993" width="11.6640625" customWidth="1"/>
    <col min="994" max="994" width="13.88671875" customWidth="1"/>
    <col min="995" max="999" width="11.6640625" customWidth="1"/>
    <col min="1000" max="1002" width="13.88671875" customWidth="1"/>
    <col min="1247" max="1247" width="20.5546875" customWidth="1"/>
    <col min="1248" max="1248" width="13.88671875" customWidth="1"/>
    <col min="1249" max="1249" width="11.6640625" customWidth="1"/>
    <col min="1250" max="1250" width="13.88671875" customWidth="1"/>
    <col min="1251" max="1255" width="11.6640625" customWidth="1"/>
    <col min="1256" max="1258" width="13.88671875" customWidth="1"/>
    <col min="1503" max="1503" width="20.5546875" customWidth="1"/>
    <col min="1504" max="1504" width="13.88671875" customWidth="1"/>
    <col min="1505" max="1505" width="11.6640625" customWidth="1"/>
    <col min="1506" max="1506" width="13.88671875" customWidth="1"/>
    <col min="1507" max="1511" width="11.6640625" customWidth="1"/>
    <col min="1512" max="1514" width="13.88671875" customWidth="1"/>
    <col min="1759" max="1759" width="20.5546875" customWidth="1"/>
    <col min="1760" max="1760" width="13.88671875" customWidth="1"/>
    <col min="1761" max="1761" width="11.6640625" customWidth="1"/>
    <col min="1762" max="1762" width="13.88671875" customWidth="1"/>
    <col min="1763" max="1767" width="11.6640625" customWidth="1"/>
    <col min="1768" max="1770" width="13.88671875" customWidth="1"/>
    <col min="2015" max="2015" width="20.5546875" customWidth="1"/>
    <col min="2016" max="2016" width="13.88671875" customWidth="1"/>
    <col min="2017" max="2017" width="11.6640625" customWidth="1"/>
    <col min="2018" max="2018" width="13.88671875" customWidth="1"/>
    <col min="2019" max="2023" width="11.6640625" customWidth="1"/>
    <col min="2024" max="2026" width="13.88671875" customWidth="1"/>
    <col min="2271" max="2271" width="20.5546875" customWidth="1"/>
    <col min="2272" max="2272" width="13.88671875" customWidth="1"/>
    <col min="2273" max="2273" width="11.6640625" customWidth="1"/>
    <col min="2274" max="2274" width="13.88671875" customWidth="1"/>
    <col min="2275" max="2279" width="11.6640625" customWidth="1"/>
    <col min="2280" max="2282" width="13.88671875" customWidth="1"/>
    <col min="2527" max="2527" width="20.5546875" customWidth="1"/>
    <col min="2528" max="2528" width="13.88671875" customWidth="1"/>
    <col min="2529" max="2529" width="11.6640625" customWidth="1"/>
    <col min="2530" max="2530" width="13.88671875" customWidth="1"/>
    <col min="2531" max="2535" width="11.6640625" customWidth="1"/>
    <col min="2536" max="2538" width="13.88671875" customWidth="1"/>
    <col min="2783" max="2783" width="20.5546875" customWidth="1"/>
    <col min="2784" max="2784" width="13.88671875" customWidth="1"/>
    <col min="2785" max="2785" width="11.6640625" customWidth="1"/>
    <col min="2786" max="2786" width="13.88671875" customWidth="1"/>
    <col min="2787" max="2791" width="11.6640625" customWidth="1"/>
    <col min="2792" max="2794" width="13.88671875" customWidth="1"/>
    <col min="3039" max="3039" width="20.5546875" customWidth="1"/>
    <col min="3040" max="3040" width="13.88671875" customWidth="1"/>
    <col min="3041" max="3041" width="11.6640625" customWidth="1"/>
    <col min="3042" max="3042" width="13.88671875" customWidth="1"/>
    <col min="3043" max="3047" width="11.6640625" customWidth="1"/>
    <col min="3048" max="3050" width="13.88671875" customWidth="1"/>
    <col min="3295" max="3295" width="20.5546875" customWidth="1"/>
    <col min="3296" max="3296" width="13.88671875" customWidth="1"/>
    <col min="3297" max="3297" width="11.6640625" customWidth="1"/>
    <col min="3298" max="3298" width="13.88671875" customWidth="1"/>
    <col min="3299" max="3303" width="11.6640625" customWidth="1"/>
    <col min="3304" max="3306" width="13.88671875" customWidth="1"/>
    <col min="3551" max="3551" width="20.5546875" customWidth="1"/>
    <col min="3552" max="3552" width="13.88671875" customWidth="1"/>
    <col min="3553" max="3553" width="11.6640625" customWidth="1"/>
    <col min="3554" max="3554" width="13.88671875" customWidth="1"/>
    <col min="3555" max="3559" width="11.6640625" customWidth="1"/>
    <col min="3560" max="3562" width="13.88671875" customWidth="1"/>
    <col min="3807" max="3807" width="20.5546875" customWidth="1"/>
    <col min="3808" max="3808" width="13.88671875" customWidth="1"/>
    <col min="3809" max="3809" width="11.6640625" customWidth="1"/>
    <col min="3810" max="3810" width="13.88671875" customWidth="1"/>
    <col min="3811" max="3815" width="11.6640625" customWidth="1"/>
    <col min="3816" max="3818" width="13.88671875" customWidth="1"/>
    <col min="4063" max="4063" width="20.5546875" customWidth="1"/>
    <col min="4064" max="4064" width="13.88671875" customWidth="1"/>
    <col min="4065" max="4065" width="11.6640625" customWidth="1"/>
    <col min="4066" max="4066" width="13.88671875" customWidth="1"/>
    <col min="4067" max="4071" width="11.6640625" customWidth="1"/>
    <col min="4072" max="4074" width="13.88671875" customWidth="1"/>
    <col min="4319" max="4319" width="20.5546875" customWidth="1"/>
    <col min="4320" max="4320" width="13.88671875" customWidth="1"/>
    <col min="4321" max="4321" width="11.6640625" customWidth="1"/>
    <col min="4322" max="4322" width="13.88671875" customWidth="1"/>
    <col min="4323" max="4327" width="11.6640625" customWidth="1"/>
    <col min="4328" max="4330" width="13.88671875" customWidth="1"/>
    <col min="4575" max="4575" width="20.5546875" customWidth="1"/>
    <col min="4576" max="4576" width="13.88671875" customWidth="1"/>
    <col min="4577" max="4577" width="11.6640625" customWidth="1"/>
    <col min="4578" max="4578" width="13.88671875" customWidth="1"/>
    <col min="4579" max="4583" width="11.6640625" customWidth="1"/>
    <col min="4584" max="4586" width="13.88671875" customWidth="1"/>
    <col min="4831" max="4831" width="20.5546875" customWidth="1"/>
    <col min="4832" max="4832" width="13.88671875" customWidth="1"/>
    <col min="4833" max="4833" width="11.6640625" customWidth="1"/>
    <col min="4834" max="4834" width="13.88671875" customWidth="1"/>
    <col min="4835" max="4839" width="11.6640625" customWidth="1"/>
    <col min="4840" max="4842" width="13.88671875" customWidth="1"/>
    <col min="5087" max="5087" width="20.5546875" customWidth="1"/>
    <col min="5088" max="5088" width="13.88671875" customWidth="1"/>
    <col min="5089" max="5089" width="11.6640625" customWidth="1"/>
    <col min="5090" max="5090" width="13.88671875" customWidth="1"/>
    <col min="5091" max="5095" width="11.6640625" customWidth="1"/>
    <col min="5096" max="5098" width="13.88671875" customWidth="1"/>
    <col min="5343" max="5343" width="20.5546875" customWidth="1"/>
    <col min="5344" max="5344" width="13.88671875" customWidth="1"/>
    <col min="5345" max="5345" width="11.6640625" customWidth="1"/>
    <col min="5346" max="5346" width="13.88671875" customWidth="1"/>
    <col min="5347" max="5351" width="11.6640625" customWidth="1"/>
    <col min="5352" max="5354" width="13.88671875" customWidth="1"/>
    <col min="5599" max="5599" width="20.5546875" customWidth="1"/>
    <col min="5600" max="5600" width="13.88671875" customWidth="1"/>
    <col min="5601" max="5601" width="11.6640625" customWidth="1"/>
    <col min="5602" max="5602" width="13.88671875" customWidth="1"/>
    <col min="5603" max="5607" width="11.6640625" customWidth="1"/>
    <col min="5608" max="5610" width="13.88671875" customWidth="1"/>
    <col min="5855" max="5855" width="20.5546875" customWidth="1"/>
    <col min="5856" max="5856" width="13.88671875" customWidth="1"/>
    <col min="5857" max="5857" width="11.6640625" customWidth="1"/>
    <col min="5858" max="5858" width="13.88671875" customWidth="1"/>
    <col min="5859" max="5863" width="11.6640625" customWidth="1"/>
    <col min="5864" max="5866" width="13.88671875" customWidth="1"/>
    <col min="6111" max="6111" width="20.5546875" customWidth="1"/>
    <col min="6112" max="6112" width="13.88671875" customWidth="1"/>
    <col min="6113" max="6113" width="11.6640625" customWidth="1"/>
    <col min="6114" max="6114" width="13.88671875" customWidth="1"/>
    <col min="6115" max="6119" width="11.6640625" customWidth="1"/>
    <col min="6120" max="6122" width="13.88671875" customWidth="1"/>
    <col min="6367" max="6367" width="20.5546875" customWidth="1"/>
    <col min="6368" max="6368" width="13.88671875" customWidth="1"/>
    <col min="6369" max="6369" width="11.6640625" customWidth="1"/>
    <col min="6370" max="6370" width="13.88671875" customWidth="1"/>
    <col min="6371" max="6375" width="11.6640625" customWidth="1"/>
    <col min="6376" max="6378" width="13.88671875" customWidth="1"/>
    <col min="6623" max="6623" width="20.5546875" customWidth="1"/>
    <col min="6624" max="6624" width="13.88671875" customWidth="1"/>
    <col min="6625" max="6625" width="11.6640625" customWidth="1"/>
    <col min="6626" max="6626" width="13.88671875" customWidth="1"/>
    <col min="6627" max="6631" width="11.6640625" customWidth="1"/>
    <col min="6632" max="6634" width="13.88671875" customWidth="1"/>
    <col min="6879" max="6879" width="20.5546875" customWidth="1"/>
    <col min="6880" max="6880" width="13.88671875" customWidth="1"/>
    <col min="6881" max="6881" width="11.6640625" customWidth="1"/>
    <col min="6882" max="6882" width="13.88671875" customWidth="1"/>
    <col min="6883" max="6887" width="11.6640625" customWidth="1"/>
    <col min="6888" max="6890" width="13.88671875" customWidth="1"/>
    <col min="7135" max="7135" width="20.5546875" customWidth="1"/>
    <col min="7136" max="7136" width="13.88671875" customWidth="1"/>
    <col min="7137" max="7137" width="11.6640625" customWidth="1"/>
    <col min="7138" max="7138" width="13.88671875" customWidth="1"/>
    <col min="7139" max="7143" width="11.6640625" customWidth="1"/>
    <col min="7144" max="7146" width="13.88671875" customWidth="1"/>
    <col min="7391" max="7391" width="20.5546875" customWidth="1"/>
    <col min="7392" max="7392" width="13.88671875" customWidth="1"/>
    <col min="7393" max="7393" width="11.6640625" customWidth="1"/>
    <col min="7394" max="7394" width="13.88671875" customWidth="1"/>
    <col min="7395" max="7399" width="11.6640625" customWidth="1"/>
    <col min="7400" max="7402" width="13.88671875" customWidth="1"/>
    <col min="7647" max="7647" width="20.5546875" customWidth="1"/>
    <col min="7648" max="7648" width="13.88671875" customWidth="1"/>
    <col min="7649" max="7649" width="11.6640625" customWidth="1"/>
    <col min="7650" max="7650" width="13.88671875" customWidth="1"/>
    <col min="7651" max="7655" width="11.6640625" customWidth="1"/>
    <col min="7656" max="7658" width="13.88671875" customWidth="1"/>
    <col min="7903" max="7903" width="20.5546875" customWidth="1"/>
    <col min="7904" max="7904" width="13.88671875" customWidth="1"/>
    <col min="7905" max="7905" width="11.6640625" customWidth="1"/>
    <col min="7906" max="7906" width="13.88671875" customWidth="1"/>
    <col min="7907" max="7911" width="11.6640625" customWidth="1"/>
    <col min="7912" max="7914" width="13.88671875" customWidth="1"/>
    <col min="8159" max="8159" width="20.5546875" customWidth="1"/>
    <col min="8160" max="8160" width="13.88671875" customWidth="1"/>
    <col min="8161" max="8161" width="11.6640625" customWidth="1"/>
    <col min="8162" max="8162" width="13.88671875" customWidth="1"/>
    <col min="8163" max="8167" width="11.6640625" customWidth="1"/>
    <col min="8168" max="8170" width="13.88671875" customWidth="1"/>
    <col min="8415" max="8415" width="20.5546875" customWidth="1"/>
    <col min="8416" max="8416" width="13.88671875" customWidth="1"/>
    <col min="8417" max="8417" width="11.6640625" customWidth="1"/>
    <col min="8418" max="8418" width="13.88671875" customWidth="1"/>
    <col min="8419" max="8423" width="11.6640625" customWidth="1"/>
    <col min="8424" max="8426" width="13.88671875" customWidth="1"/>
    <col min="8671" max="8671" width="20.5546875" customWidth="1"/>
    <col min="8672" max="8672" width="13.88671875" customWidth="1"/>
    <col min="8673" max="8673" width="11.6640625" customWidth="1"/>
    <col min="8674" max="8674" width="13.88671875" customWidth="1"/>
    <col min="8675" max="8679" width="11.6640625" customWidth="1"/>
    <col min="8680" max="8682" width="13.88671875" customWidth="1"/>
    <col min="8927" max="8927" width="20.5546875" customWidth="1"/>
    <col min="8928" max="8928" width="13.88671875" customWidth="1"/>
    <col min="8929" max="8929" width="11.6640625" customWidth="1"/>
    <col min="8930" max="8930" width="13.88671875" customWidth="1"/>
    <col min="8931" max="8935" width="11.6640625" customWidth="1"/>
    <col min="8936" max="8938" width="13.88671875" customWidth="1"/>
    <col min="9183" max="9183" width="20.5546875" customWidth="1"/>
    <col min="9184" max="9184" width="13.88671875" customWidth="1"/>
    <col min="9185" max="9185" width="11.6640625" customWidth="1"/>
    <col min="9186" max="9186" width="13.88671875" customWidth="1"/>
    <col min="9187" max="9191" width="11.6640625" customWidth="1"/>
    <col min="9192" max="9194" width="13.88671875" customWidth="1"/>
    <col min="9439" max="9439" width="20.5546875" customWidth="1"/>
    <col min="9440" max="9440" width="13.88671875" customWidth="1"/>
    <col min="9441" max="9441" width="11.6640625" customWidth="1"/>
    <col min="9442" max="9442" width="13.88671875" customWidth="1"/>
    <col min="9443" max="9447" width="11.6640625" customWidth="1"/>
    <col min="9448" max="9450" width="13.88671875" customWidth="1"/>
    <col min="9695" max="9695" width="20.5546875" customWidth="1"/>
    <col min="9696" max="9696" width="13.88671875" customWidth="1"/>
    <col min="9697" max="9697" width="11.6640625" customWidth="1"/>
    <col min="9698" max="9698" width="13.88671875" customWidth="1"/>
    <col min="9699" max="9703" width="11.6640625" customWidth="1"/>
    <col min="9704" max="9706" width="13.88671875" customWidth="1"/>
    <col min="9951" max="9951" width="20.5546875" customWidth="1"/>
    <col min="9952" max="9952" width="13.88671875" customWidth="1"/>
    <col min="9953" max="9953" width="11.6640625" customWidth="1"/>
    <col min="9954" max="9954" width="13.88671875" customWidth="1"/>
    <col min="9955" max="9959" width="11.6640625" customWidth="1"/>
    <col min="9960" max="9962" width="13.88671875" customWidth="1"/>
    <col min="10207" max="10207" width="20.5546875" customWidth="1"/>
    <col min="10208" max="10208" width="13.88671875" customWidth="1"/>
    <col min="10209" max="10209" width="11.6640625" customWidth="1"/>
    <col min="10210" max="10210" width="13.88671875" customWidth="1"/>
    <col min="10211" max="10215" width="11.6640625" customWidth="1"/>
    <col min="10216" max="10218" width="13.88671875" customWidth="1"/>
    <col min="10463" max="10463" width="20.5546875" customWidth="1"/>
    <col min="10464" max="10464" width="13.88671875" customWidth="1"/>
    <col min="10465" max="10465" width="11.6640625" customWidth="1"/>
    <col min="10466" max="10466" width="13.88671875" customWidth="1"/>
    <col min="10467" max="10471" width="11.6640625" customWidth="1"/>
    <col min="10472" max="10474" width="13.88671875" customWidth="1"/>
    <col min="10719" max="10719" width="20.5546875" customWidth="1"/>
    <col min="10720" max="10720" width="13.88671875" customWidth="1"/>
    <col min="10721" max="10721" width="11.6640625" customWidth="1"/>
    <col min="10722" max="10722" width="13.88671875" customWidth="1"/>
    <col min="10723" max="10727" width="11.6640625" customWidth="1"/>
    <col min="10728" max="10730" width="13.88671875" customWidth="1"/>
    <col min="10975" max="10975" width="20.5546875" customWidth="1"/>
    <col min="10976" max="10976" width="13.88671875" customWidth="1"/>
    <col min="10977" max="10977" width="11.6640625" customWidth="1"/>
    <col min="10978" max="10978" width="13.88671875" customWidth="1"/>
    <col min="10979" max="10983" width="11.6640625" customWidth="1"/>
    <col min="10984" max="10986" width="13.88671875" customWidth="1"/>
    <col min="11231" max="11231" width="20.5546875" customWidth="1"/>
    <col min="11232" max="11232" width="13.88671875" customWidth="1"/>
    <col min="11233" max="11233" width="11.6640625" customWidth="1"/>
    <col min="11234" max="11234" width="13.88671875" customWidth="1"/>
    <col min="11235" max="11239" width="11.6640625" customWidth="1"/>
    <col min="11240" max="11242" width="13.88671875" customWidth="1"/>
    <col min="11487" max="11487" width="20.5546875" customWidth="1"/>
    <col min="11488" max="11488" width="13.88671875" customWidth="1"/>
    <col min="11489" max="11489" width="11.6640625" customWidth="1"/>
    <col min="11490" max="11490" width="13.88671875" customWidth="1"/>
    <col min="11491" max="11495" width="11.6640625" customWidth="1"/>
    <col min="11496" max="11498" width="13.88671875" customWidth="1"/>
    <col min="11743" max="11743" width="20.5546875" customWidth="1"/>
    <col min="11744" max="11744" width="13.88671875" customWidth="1"/>
    <col min="11745" max="11745" width="11.6640625" customWidth="1"/>
    <col min="11746" max="11746" width="13.88671875" customWidth="1"/>
    <col min="11747" max="11751" width="11.6640625" customWidth="1"/>
    <col min="11752" max="11754" width="13.88671875" customWidth="1"/>
    <col min="11999" max="11999" width="20.5546875" customWidth="1"/>
    <col min="12000" max="12000" width="13.88671875" customWidth="1"/>
    <col min="12001" max="12001" width="11.6640625" customWidth="1"/>
    <col min="12002" max="12002" width="13.88671875" customWidth="1"/>
    <col min="12003" max="12007" width="11.6640625" customWidth="1"/>
    <col min="12008" max="12010" width="13.88671875" customWidth="1"/>
    <col min="12255" max="12255" width="20.5546875" customWidth="1"/>
    <col min="12256" max="12256" width="13.88671875" customWidth="1"/>
    <col min="12257" max="12257" width="11.6640625" customWidth="1"/>
    <col min="12258" max="12258" width="13.88671875" customWidth="1"/>
    <col min="12259" max="12263" width="11.6640625" customWidth="1"/>
    <col min="12264" max="12266" width="13.88671875" customWidth="1"/>
    <col min="12511" max="12511" width="20.5546875" customWidth="1"/>
    <col min="12512" max="12512" width="13.88671875" customWidth="1"/>
    <col min="12513" max="12513" width="11.6640625" customWidth="1"/>
    <col min="12514" max="12514" width="13.88671875" customWidth="1"/>
    <col min="12515" max="12519" width="11.6640625" customWidth="1"/>
    <col min="12520" max="12522" width="13.88671875" customWidth="1"/>
    <col min="12767" max="12767" width="20.5546875" customWidth="1"/>
    <col min="12768" max="12768" width="13.88671875" customWidth="1"/>
    <col min="12769" max="12769" width="11.6640625" customWidth="1"/>
    <col min="12770" max="12770" width="13.88671875" customWidth="1"/>
    <col min="12771" max="12775" width="11.6640625" customWidth="1"/>
    <col min="12776" max="12778" width="13.88671875" customWidth="1"/>
    <col min="13023" max="13023" width="20.5546875" customWidth="1"/>
    <col min="13024" max="13024" width="13.88671875" customWidth="1"/>
    <col min="13025" max="13025" width="11.6640625" customWidth="1"/>
    <col min="13026" max="13026" width="13.88671875" customWidth="1"/>
    <col min="13027" max="13031" width="11.6640625" customWidth="1"/>
    <col min="13032" max="13034" width="13.88671875" customWidth="1"/>
    <col min="13279" max="13279" width="20.5546875" customWidth="1"/>
    <col min="13280" max="13280" width="13.88671875" customWidth="1"/>
    <col min="13281" max="13281" width="11.6640625" customWidth="1"/>
    <col min="13282" max="13282" width="13.88671875" customWidth="1"/>
    <col min="13283" max="13287" width="11.6640625" customWidth="1"/>
    <col min="13288" max="13290" width="13.88671875" customWidth="1"/>
    <col min="13535" max="13535" width="20.5546875" customWidth="1"/>
    <col min="13536" max="13536" width="13.88671875" customWidth="1"/>
    <col min="13537" max="13537" width="11.6640625" customWidth="1"/>
    <col min="13538" max="13538" width="13.88671875" customWidth="1"/>
    <col min="13539" max="13543" width="11.6640625" customWidth="1"/>
    <col min="13544" max="13546" width="13.88671875" customWidth="1"/>
    <col min="13791" max="13791" width="20.5546875" customWidth="1"/>
    <col min="13792" max="13792" width="13.88671875" customWidth="1"/>
    <col min="13793" max="13793" width="11.6640625" customWidth="1"/>
    <col min="13794" max="13794" width="13.88671875" customWidth="1"/>
    <col min="13795" max="13799" width="11.6640625" customWidth="1"/>
    <col min="13800" max="13802" width="13.88671875" customWidth="1"/>
    <col min="14047" max="14047" width="20.5546875" customWidth="1"/>
    <col min="14048" max="14048" width="13.88671875" customWidth="1"/>
    <col min="14049" max="14049" width="11.6640625" customWidth="1"/>
    <col min="14050" max="14050" width="13.88671875" customWidth="1"/>
    <col min="14051" max="14055" width="11.6640625" customWidth="1"/>
    <col min="14056" max="14058" width="13.88671875" customWidth="1"/>
    <col min="14303" max="14303" width="20.5546875" customWidth="1"/>
    <col min="14304" max="14304" width="13.88671875" customWidth="1"/>
    <col min="14305" max="14305" width="11.6640625" customWidth="1"/>
    <col min="14306" max="14306" width="13.88671875" customWidth="1"/>
    <col min="14307" max="14311" width="11.6640625" customWidth="1"/>
    <col min="14312" max="14314" width="13.88671875" customWidth="1"/>
    <col min="14559" max="14559" width="20.5546875" customWidth="1"/>
    <col min="14560" max="14560" width="13.88671875" customWidth="1"/>
    <col min="14561" max="14561" width="11.6640625" customWidth="1"/>
    <col min="14562" max="14562" width="13.88671875" customWidth="1"/>
    <col min="14563" max="14567" width="11.6640625" customWidth="1"/>
    <col min="14568" max="14570" width="13.88671875" customWidth="1"/>
    <col min="14815" max="14815" width="20.5546875" customWidth="1"/>
    <col min="14816" max="14816" width="13.88671875" customWidth="1"/>
    <col min="14817" max="14817" width="11.6640625" customWidth="1"/>
    <col min="14818" max="14818" width="13.88671875" customWidth="1"/>
    <col min="14819" max="14823" width="11.6640625" customWidth="1"/>
    <col min="14824" max="14826" width="13.88671875" customWidth="1"/>
    <col min="15071" max="15071" width="20.5546875" customWidth="1"/>
    <col min="15072" max="15072" width="13.88671875" customWidth="1"/>
    <col min="15073" max="15073" width="11.6640625" customWidth="1"/>
    <col min="15074" max="15074" width="13.88671875" customWidth="1"/>
    <col min="15075" max="15079" width="11.6640625" customWidth="1"/>
    <col min="15080" max="15082" width="13.88671875" customWidth="1"/>
    <col min="15327" max="15327" width="20.5546875" customWidth="1"/>
    <col min="15328" max="15328" width="13.88671875" customWidth="1"/>
    <col min="15329" max="15329" width="11.6640625" customWidth="1"/>
    <col min="15330" max="15330" width="13.88671875" customWidth="1"/>
    <col min="15331" max="15335" width="11.6640625" customWidth="1"/>
    <col min="15336" max="15338" width="13.88671875" customWidth="1"/>
    <col min="15583" max="15583" width="20.5546875" customWidth="1"/>
    <col min="15584" max="15584" width="13.88671875" customWidth="1"/>
    <col min="15585" max="15585" width="11.6640625" customWidth="1"/>
    <col min="15586" max="15586" width="13.88671875" customWidth="1"/>
    <col min="15587" max="15591" width="11.6640625" customWidth="1"/>
    <col min="15592" max="15594" width="13.88671875" customWidth="1"/>
    <col min="15839" max="15839" width="20.5546875" customWidth="1"/>
    <col min="15840" max="15840" width="13.88671875" customWidth="1"/>
    <col min="15841" max="15841" width="11.6640625" customWidth="1"/>
    <col min="15842" max="15842" width="13.88671875" customWidth="1"/>
    <col min="15843" max="15847" width="11.6640625" customWidth="1"/>
    <col min="15848" max="15850" width="13.88671875" customWidth="1"/>
    <col min="16095" max="16095" width="20.5546875" customWidth="1"/>
    <col min="16096" max="16096" width="13.88671875" customWidth="1"/>
    <col min="16097" max="16097" width="11.6640625" customWidth="1"/>
    <col min="16098" max="16098" width="13.88671875" customWidth="1"/>
    <col min="16099" max="16103" width="11.6640625" customWidth="1"/>
    <col min="16104" max="16106" width="13.88671875" customWidth="1"/>
  </cols>
  <sheetData>
    <row r="1" spans="1:12" ht="24" customHeight="1">
      <c r="A1" s="206" t="s">
        <v>48</v>
      </c>
      <c r="B1" s="207"/>
      <c r="C1" s="207"/>
      <c r="D1" s="207"/>
      <c r="E1" s="207"/>
      <c r="F1" s="207"/>
      <c r="G1" s="207"/>
      <c r="H1" s="207"/>
      <c r="I1" s="207"/>
      <c r="J1" s="207"/>
      <c r="K1" s="207"/>
      <c r="L1" s="207"/>
    </row>
    <row r="2" spans="1:12" ht="15" customHeight="1">
      <c r="A2" s="263" t="s">
        <v>313</v>
      </c>
      <c r="B2" s="263"/>
      <c r="C2" s="263"/>
      <c r="D2" s="263"/>
      <c r="E2" s="263"/>
      <c r="F2" s="263"/>
      <c r="G2" s="263"/>
      <c r="H2" s="263"/>
      <c r="I2" s="263"/>
      <c r="J2" s="263"/>
      <c r="K2" s="263"/>
    </row>
    <row r="3" spans="1:12" ht="12.75" customHeight="1">
      <c r="A3" s="236" t="s">
        <v>50</v>
      </c>
      <c r="B3" s="224" t="s">
        <v>51</v>
      </c>
      <c r="C3" s="238" t="s">
        <v>304</v>
      </c>
      <c r="D3" s="275"/>
      <c r="E3" s="275"/>
      <c r="F3" s="275"/>
      <c r="G3" s="275"/>
      <c r="H3" s="276"/>
      <c r="I3" s="238" t="s">
        <v>2</v>
      </c>
      <c r="J3" s="276"/>
      <c r="K3" s="224" t="s">
        <v>84</v>
      </c>
      <c r="L3" s="293" t="s">
        <v>53</v>
      </c>
    </row>
    <row r="4" spans="1:12" ht="12.75" customHeight="1">
      <c r="A4" s="221"/>
      <c r="B4" s="274"/>
      <c r="C4" s="224" t="s">
        <v>3</v>
      </c>
      <c r="D4" s="238" t="s">
        <v>4</v>
      </c>
      <c r="E4" s="275"/>
      <c r="F4" s="275"/>
      <c r="G4" s="275"/>
      <c r="H4" s="276"/>
      <c r="I4" s="224" t="s">
        <v>3</v>
      </c>
      <c r="J4" s="43" t="s">
        <v>4</v>
      </c>
      <c r="K4" s="296"/>
      <c r="L4" s="294"/>
    </row>
    <row r="5" spans="1:12" ht="51" customHeight="1">
      <c r="A5" s="221"/>
      <c r="B5" s="223"/>
      <c r="C5" s="223"/>
      <c r="D5" s="43" t="s">
        <v>52</v>
      </c>
      <c r="E5" s="43" t="s">
        <v>29</v>
      </c>
      <c r="F5" s="43" t="s">
        <v>7</v>
      </c>
      <c r="G5" s="43" t="s">
        <v>8</v>
      </c>
      <c r="H5" s="43" t="s">
        <v>305</v>
      </c>
      <c r="I5" s="223"/>
      <c r="J5" s="32" t="s">
        <v>78</v>
      </c>
      <c r="K5" s="297"/>
      <c r="L5" s="295"/>
    </row>
    <row r="6" spans="1:12" ht="12.75" customHeight="1">
      <c r="A6" s="222"/>
      <c r="B6" s="303" t="s">
        <v>10</v>
      </c>
      <c r="C6" s="304"/>
      <c r="D6" s="304"/>
      <c r="E6" s="304"/>
      <c r="F6" s="304"/>
      <c r="G6" s="304"/>
      <c r="H6" s="304"/>
      <c r="I6" s="304"/>
      <c r="J6" s="304"/>
      <c r="K6" s="304"/>
      <c r="L6" s="304"/>
    </row>
    <row r="7" spans="1:12" ht="12.75" customHeight="1">
      <c r="A7" s="141"/>
      <c r="B7" s="252" t="s">
        <v>190</v>
      </c>
      <c r="C7" s="252"/>
      <c r="D7" s="252"/>
      <c r="E7" s="252"/>
      <c r="F7" s="252"/>
      <c r="G7" s="252"/>
      <c r="H7" s="252"/>
      <c r="I7" s="252"/>
      <c r="J7" s="252"/>
      <c r="K7" s="252"/>
      <c r="L7" s="252"/>
    </row>
    <row r="8" spans="1:12" ht="12.75" customHeight="1">
      <c r="A8" s="138" t="s">
        <v>53</v>
      </c>
      <c r="B8" s="90">
        <f>'Tab. B1-15web'!B8/'Tab. B1-14web'!B8</f>
        <v>64.051400108141763</v>
      </c>
      <c r="C8" s="90">
        <f>'Tab. B1-15web'!C8/'Tab. B1-14web'!C8</f>
        <v>279.20821457977075</v>
      </c>
      <c r="D8" s="90">
        <f>'Tab. B1-15web'!D8/'Tab. B1-14web'!D8</f>
        <v>203.62766993442835</v>
      </c>
      <c r="E8" s="90">
        <f>'Tab. B1-15web'!E8/'Tab. B1-14web'!E8</f>
        <v>189.69959946595461</v>
      </c>
      <c r="F8" s="90">
        <f>'Tab. B1-15web'!F8/'Tab. B1-14web'!F8</f>
        <v>455.03830288744842</v>
      </c>
      <c r="G8" s="90">
        <f>'Tab. B1-15web'!G8/'Tab. B1-14web'!G8</f>
        <v>718.88077781319737</v>
      </c>
      <c r="H8" s="90">
        <f>'Tab. B1-15web'!H8/'Tab. B1-14web'!H8</f>
        <v>373.48484251968506</v>
      </c>
      <c r="I8" s="90">
        <f>'Tab. B1-15web'!I8/'Tab. B1-14web'!I8</f>
        <v>296.15705765407557</v>
      </c>
      <c r="J8" s="90">
        <f>'Tab. B1-15web'!J8/'Tab. B1-14web'!J8</f>
        <v>745.72399372713016</v>
      </c>
      <c r="K8" s="90">
        <f>'Tab. B1-15web'!K8/'Tab. B1-14web'!K8</f>
        <v>4249.4391691394658</v>
      </c>
      <c r="L8" s="74">
        <f>'Tab. B1-15web'!L8/'Tab. B1-14web'!L8</f>
        <v>176.78209425953108</v>
      </c>
    </row>
    <row r="9" spans="1:12" ht="38.25" customHeight="1">
      <c r="A9" s="137" t="s">
        <v>224</v>
      </c>
      <c r="B9" s="33">
        <f>'Tab. B1-15web'!B9/'Tab. B1-14web'!B9</f>
        <v>62.438406752835661</v>
      </c>
      <c r="C9" s="33">
        <f>'Tab. B1-15web'!C9/'Tab. B1-14web'!C9</f>
        <v>337.47380033094316</v>
      </c>
      <c r="D9" s="33">
        <f>'Tab. B1-15web'!D9/'Tab. B1-14web'!D9</f>
        <v>235.84833397165838</v>
      </c>
      <c r="E9" s="33">
        <f>'Tab. B1-15web'!E9/'Tab. B1-14web'!E9</f>
        <v>229.83571428571429</v>
      </c>
      <c r="F9" s="33">
        <f>'Tab. B1-15web'!F9/'Tab. B1-14web'!F9</f>
        <v>459.29498525073745</v>
      </c>
      <c r="G9" s="33">
        <f>'Tab. B1-15web'!G9/'Tab. B1-14web'!G9</f>
        <v>785.50074515648282</v>
      </c>
      <c r="H9" s="33">
        <f>'Tab. B1-15web'!H9/'Tab. B1-14web'!H9</f>
        <v>486.81759379042688</v>
      </c>
      <c r="I9" s="33">
        <f>'Tab. B1-15web'!I9/'Tab. B1-14web'!I9</f>
        <v>341.13525390625</v>
      </c>
      <c r="J9" s="33">
        <f>'Tab. B1-15web'!J9/'Tab. B1-14web'!J9</f>
        <v>924.24361493123774</v>
      </c>
      <c r="K9" s="46">
        <f>'Tab. B1-15web'!K9/'Tab. B1-14web'!K9</f>
        <v>5650.7695473251033</v>
      </c>
      <c r="L9" s="46">
        <f>'Tab. B1-15web'!L9/'Tab. B1-14web'!L9</f>
        <v>241.71145893315187</v>
      </c>
    </row>
    <row r="10" spans="1:12" ht="38.25" customHeight="1">
      <c r="A10" s="138" t="s">
        <v>225</v>
      </c>
      <c r="B10" s="90">
        <f>'Tab. B1-15web'!B10/'Tab. B1-14web'!B10</f>
        <v>76.671417338313347</v>
      </c>
      <c r="C10" s="90">
        <f>'Tab. B1-15web'!C10/'Tab. B1-14web'!C10</f>
        <v>229.64612292748282</v>
      </c>
      <c r="D10" s="90">
        <f>'Tab. B1-15web'!D10/'Tab. B1-14web'!D10</f>
        <v>170.87967644084935</v>
      </c>
      <c r="E10" s="90">
        <f>'Tab. B1-15web'!E10/'Tab. B1-14web'!E10</f>
        <v>188.8</v>
      </c>
      <c r="F10" s="90">
        <f>'Tab. B1-15web'!F10/'Tab. B1-14web'!F10</f>
        <v>447.28571428571428</v>
      </c>
      <c r="G10" s="90">
        <f>'Tab. B1-15web'!G10/'Tab. B1-14web'!G10</f>
        <v>607.38049713193118</v>
      </c>
      <c r="H10" s="90">
        <f>'Tab. B1-15web'!H10/'Tab. B1-14web'!H10</f>
        <v>305.49663928304705</v>
      </c>
      <c r="I10" s="90">
        <f>'Tab. B1-15web'!I10/'Tab. B1-14web'!I10</f>
        <v>226.40125673249551</v>
      </c>
      <c r="J10" s="90">
        <f>'Tab. B1-15web'!J10/'Tab. B1-14web'!J10</f>
        <v>524.94314381270908</v>
      </c>
      <c r="K10" s="90">
        <f>'Tab. B1-15web'!K10/'Tab. B1-14web'!K10</f>
        <v>1695.9583333333333</v>
      </c>
      <c r="L10" s="74">
        <f>'Tab. B1-15web'!L10/'Tab. B1-14web'!L10</f>
        <v>143.57710752874559</v>
      </c>
    </row>
    <row r="11" spans="1:12" ht="38.25" customHeight="1">
      <c r="A11" s="137" t="s">
        <v>226</v>
      </c>
      <c r="B11" s="33">
        <f>'Tab. B1-15web'!B11/'Tab. B1-14web'!B11</f>
        <v>59.315956659849441</v>
      </c>
      <c r="C11" s="33">
        <f>'Tab. B1-15web'!C11/'Tab. B1-14web'!C11</f>
        <v>266.42971595047339</v>
      </c>
      <c r="D11" s="33">
        <f>'Tab. B1-15web'!D11/'Tab. B1-14web'!D11</f>
        <v>190.84712173639508</v>
      </c>
      <c r="E11" s="33">
        <f>'Tab. B1-15web'!E11/'Tab. B1-14web'!E11</f>
        <v>175.71925754060325</v>
      </c>
      <c r="F11" s="33">
        <f>'Tab. B1-15web'!F11/'Tab. B1-14web'!F11</f>
        <v>445.63697104677061</v>
      </c>
      <c r="G11" s="33">
        <f>'Tab. B1-15web'!G11/'Tab. B1-14web'!G11</f>
        <v>729.27853881278543</v>
      </c>
      <c r="H11" s="33">
        <f>'Tab. B1-15web'!H11/'Tab. B1-14web'!H11</f>
        <v>359.36706689536879</v>
      </c>
      <c r="I11" s="33">
        <f>'Tab. B1-15web'!I11/'Tab. B1-14web'!I11</f>
        <v>288.72872570194386</v>
      </c>
      <c r="J11" s="33">
        <f>'Tab. B1-15web'!J11/'Tab. B1-14web'!J11</f>
        <v>703.99825174825173</v>
      </c>
      <c r="K11" s="46">
        <f>'Tab. B1-15web'!K11/'Tab. B1-14web'!K11</f>
        <v>1890.3863636363637</v>
      </c>
      <c r="L11" s="46">
        <f>'Tab. B1-15web'!L11/'Tab. B1-14web'!L11</f>
        <v>147.50165409554054</v>
      </c>
    </row>
    <row r="12" spans="1:12" ht="38.25" customHeight="1">
      <c r="A12" s="138" t="s">
        <v>227</v>
      </c>
      <c r="B12" s="90">
        <f>'Tab. B1-15web'!B12/'Tab. B1-14web'!B12</f>
        <v>57.701068003487357</v>
      </c>
      <c r="C12" s="90">
        <f>'Tab. B1-15web'!C12/'Tab. B1-14web'!C12</f>
        <v>335.50508102169732</v>
      </c>
      <c r="D12" s="90">
        <f>'Tab. B1-15web'!D12/'Tab. B1-14web'!D12</f>
        <v>289.11134601832276</v>
      </c>
      <c r="E12" s="90">
        <f>'Tab. B1-15web'!E12/'Tab. B1-14web'!E12</f>
        <v>246.48936170212767</v>
      </c>
      <c r="F12" s="90">
        <f>'Tab. B1-15web'!F12/'Tab. B1-14web'!F12</f>
        <v>443.05921052631578</v>
      </c>
      <c r="G12" s="90">
        <f>'Tab. B1-15web'!G12/'Tab. B1-14web'!G12</f>
        <v>757.249443207127</v>
      </c>
      <c r="H12" s="90">
        <f>'Tab. B1-15web'!H12/'Tab. B1-14web'!H12</f>
        <v>562.23194748358867</v>
      </c>
      <c r="I12" s="90">
        <f>'Tab. B1-15web'!I12/'Tab. B1-14web'!I12</f>
        <v>328.07290640394086</v>
      </c>
      <c r="J12" s="90">
        <f>'Tab. B1-15web'!J12/'Tab. B1-14web'!J12</f>
        <v>853.52471482889734</v>
      </c>
      <c r="K12" s="90">
        <f>'Tab. B1-15web'!K12/'Tab. B1-14web'!K12</f>
        <v>4643.7005649717512</v>
      </c>
      <c r="L12" s="74">
        <f>'Tab. B1-15web'!L12/'Tab. B1-14web'!L12</f>
        <v>207.4357912770362</v>
      </c>
    </row>
    <row r="13" spans="1:12" ht="38.25" customHeight="1">
      <c r="A13" s="137" t="s">
        <v>228</v>
      </c>
      <c r="B13" s="33">
        <f>'Tab. B1-15web'!B13/'Tab. B1-14web'!B13</f>
        <v>114.80550098231826</v>
      </c>
      <c r="C13" s="33">
        <f>'Tab. B1-15web'!C13/'Tab. B1-14web'!C13</f>
        <v>287.89658965896592</v>
      </c>
      <c r="D13" s="33">
        <f>'Tab. B1-15web'!D13/'Tab. B1-14web'!D13</f>
        <v>229.60723514211887</v>
      </c>
      <c r="E13" s="33">
        <f>'Tab. B1-15web'!E13/'Tab. B1-14web'!E13</f>
        <v>67</v>
      </c>
      <c r="F13" s="33">
        <f>'Tab. B1-15web'!F13/'Tab. B1-14web'!F13</f>
        <v>330</v>
      </c>
      <c r="G13" s="33">
        <f>'Tab. B1-15web'!G13/'Tab. B1-14web'!G13</f>
        <v>578.18548387096769</v>
      </c>
      <c r="H13" s="33">
        <f>'Tab. B1-15web'!H13/'Tab. B1-14web'!H13</f>
        <v>376.55208333333331</v>
      </c>
      <c r="I13" s="33">
        <f>'Tab. B1-15web'!I13/'Tab. B1-14web'!I13</f>
        <v>223.33902439024391</v>
      </c>
      <c r="J13" s="33">
        <f>'Tab. B1-15web'!J13/'Tab. B1-14web'!J13</f>
        <v>493.43925233644859</v>
      </c>
      <c r="K13" s="46">
        <f>'Tab. B1-15web'!K13/'Tab. B1-14web'!K13</f>
        <v>6687.3076923076924</v>
      </c>
      <c r="L13" s="46">
        <f>'Tab. B1-15web'!L13/'Tab. B1-14web'!L13</f>
        <v>273.6152512998267</v>
      </c>
    </row>
    <row r="14" spans="1:12" ht="38.25" customHeight="1">
      <c r="A14" s="139" t="s">
        <v>229</v>
      </c>
      <c r="B14" s="90">
        <f>'Tab. B1-15web'!B14/'Tab. B1-14web'!B14</f>
        <v>60.524310344827583</v>
      </c>
      <c r="C14" s="90">
        <f>'Tab. B1-15web'!C14/'Tab. B1-14web'!C14</f>
        <v>255.92026985587242</v>
      </c>
      <c r="D14" s="90">
        <f>'Tab. B1-15web'!D14/'Tab. B1-14web'!D14</f>
        <v>181.31487055990368</v>
      </c>
      <c r="E14" s="90">
        <f>'Tab. B1-15web'!E14/'Tab. B1-14web'!E14</f>
        <v>166.32222222222222</v>
      </c>
      <c r="F14" s="90">
        <f>'Tab. B1-15web'!F14/'Tab. B1-14web'!F14</f>
        <v>495.05371900826447</v>
      </c>
      <c r="G14" s="90">
        <f>'Tab. B1-15web'!G14/'Tab. B1-14web'!G14</f>
        <v>727.77454545454543</v>
      </c>
      <c r="H14" s="90">
        <f>'Tab. B1-15web'!H14/'Tab. B1-14web'!H14</f>
        <v>270.45964912280704</v>
      </c>
      <c r="I14" s="90">
        <f>'Tab. B1-15web'!I14/'Tab. B1-14web'!I14</f>
        <v>296.54587869362365</v>
      </c>
      <c r="J14" s="90">
        <f>'Tab. B1-15web'!J14/'Tab. B1-14web'!J14</f>
        <v>731.34969325153372</v>
      </c>
      <c r="K14" s="90">
        <f>'Tab. B1-15web'!K14/'Tab. B1-14web'!K14</f>
        <v>2208.8000000000002</v>
      </c>
      <c r="L14" s="74">
        <f>'Tab. B1-15web'!L14/'Tab. B1-14web'!L14</f>
        <v>149.25392750795768</v>
      </c>
    </row>
    <row r="15" spans="1:12" ht="12.75" customHeight="1">
      <c r="A15" s="96"/>
      <c r="B15" s="252" t="s">
        <v>191</v>
      </c>
      <c r="C15" s="252"/>
      <c r="D15" s="252"/>
      <c r="E15" s="252"/>
      <c r="F15" s="252"/>
      <c r="G15" s="252"/>
      <c r="H15" s="252"/>
      <c r="I15" s="252"/>
      <c r="J15" s="252"/>
      <c r="K15" s="252"/>
      <c r="L15" s="252"/>
    </row>
    <row r="16" spans="1:12" ht="12.75" customHeight="1">
      <c r="A16" s="138" t="s">
        <v>53</v>
      </c>
      <c r="B16" s="90">
        <f>'Tab. B1-15web'!B16/'Tab. B1-14web'!B16</f>
        <v>61.34052629639185</v>
      </c>
      <c r="C16" s="90">
        <f>'Tab. B1-15web'!C16/'Tab. B1-14web'!C16</f>
        <v>248.6184563958694</v>
      </c>
      <c r="D16" s="90">
        <f>'Tab. B1-15web'!D16/'Tab. B1-14web'!D16</f>
        <v>174.12770353153851</v>
      </c>
      <c r="E16" s="90">
        <f>'Tab. B1-15web'!E16/'Tab. B1-14web'!E16</f>
        <v>167.45234943745865</v>
      </c>
      <c r="F16" s="90">
        <f>'Tab. B1-15web'!F16/'Tab. B1-14web'!F16</f>
        <v>412.69354838709677</v>
      </c>
      <c r="G16" s="90">
        <f>'Tab. B1-15web'!G16/'Tab. B1-14web'!G16</f>
        <v>736.21001926782276</v>
      </c>
      <c r="H16" s="90">
        <f>'Tab. B1-15web'!H16/'Tab. B1-14web'!H16</f>
        <v>362.08370660694288</v>
      </c>
      <c r="I16" s="90">
        <f>'Tab. B1-15web'!I16/'Tab. B1-14web'!I16</f>
        <v>308.55173267326734</v>
      </c>
      <c r="J16" s="90">
        <f>'Tab. B1-15web'!J16/'Tab. B1-14web'!J16</f>
        <v>742.87249633610156</v>
      </c>
      <c r="K16" s="74">
        <f>'Tab. B1-15web'!K16/'Tab. B1-14web'!K16</f>
        <v>4597.5517241379312</v>
      </c>
      <c r="L16" s="74">
        <f>'Tab. B1-15web'!L16/'Tab. B1-14web'!L16</f>
        <v>174.40883731541396</v>
      </c>
    </row>
    <row r="17" spans="1:12" ht="38.25" customHeight="1">
      <c r="A17" s="137" t="s">
        <v>224</v>
      </c>
      <c r="B17" s="33">
        <f>'Tab. B1-15web'!B17/'Tab. B1-14web'!B17</f>
        <v>60.154369592689804</v>
      </c>
      <c r="C17" s="33">
        <f>'Tab. B1-15web'!C17/'Tab. B1-14web'!C17</f>
        <v>301.00882352941176</v>
      </c>
      <c r="D17" s="33">
        <f>'Tab. B1-15web'!D17/'Tab. B1-14web'!D17</f>
        <v>205.27211954384586</v>
      </c>
      <c r="E17" s="33">
        <f>'Tab. B1-15web'!E17/'Tab. B1-14web'!E17</f>
        <v>204.00456621004565</v>
      </c>
      <c r="F17" s="33">
        <f>'Tab. B1-15web'!F17/'Tab. B1-14web'!F17</f>
        <v>407.78603603603602</v>
      </c>
      <c r="G17" s="33">
        <f>'Tab. B1-15web'!G17/'Tab. B1-14web'!G17</f>
        <v>755.62304409672834</v>
      </c>
      <c r="H17" s="33">
        <f>'Tab. B1-15web'!H17/'Tab. B1-14web'!H17</f>
        <v>453.70915032679738</v>
      </c>
      <c r="I17" s="33">
        <f>'Tab. B1-15web'!I17/'Tab. B1-14web'!I17</f>
        <v>361.18127581459385</v>
      </c>
      <c r="J17" s="33">
        <f>'Tab. B1-15web'!J17/'Tab. B1-14web'!J17</f>
        <v>971.83333333333337</v>
      </c>
      <c r="K17" s="46">
        <f>'Tab. B1-15web'!K17/'Tab. B1-14web'!K17</f>
        <v>6524.9904761904763</v>
      </c>
      <c r="L17" s="46">
        <f>'Tab. B1-15web'!L17/'Tab. B1-14web'!L17</f>
        <v>244.68470957954054</v>
      </c>
    </row>
    <row r="18" spans="1:12" ht="38.25" customHeight="1">
      <c r="A18" s="138" t="s">
        <v>225</v>
      </c>
      <c r="B18" s="90">
        <f>'Tab. B1-15web'!B18/'Tab. B1-14web'!B18</f>
        <v>73.496042216358845</v>
      </c>
      <c r="C18" s="90">
        <f>'Tab. B1-15web'!C18/'Tab. B1-14web'!C18</f>
        <v>203.62238781791675</v>
      </c>
      <c r="D18" s="90">
        <f>'Tab. B1-15web'!D18/'Tab. B1-14web'!D18</f>
        <v>147.47934161907961</v>
      </c>
      <c r="E18" s="90">
        <f>'Tab. B1-15web'!E18/'Tab. B1-14web'!E18</f>
        <v>143.25</v>
      </c>
      <c r="F18" s="90">
        <f>'Tab. B1-15web'!F18/'Tab. B1-14web'!F18</f>
        <v>302.0670731707317</v>
      </c>
      <c r="G18" s="90">
        <f>'Tab. B1-15web'!G18/'Tab. B1-14web'!G18</f>
        <v>634.83430799220275</v>
      </c>
      <c r="H18" s="90">
        <f>'Tab. B1-15web'!H18/'Tab. B1-14web'!H18</f>
        <v>268.22995090016366</v>
      </c>
      <c r="I18" s="90">
        <f>'Tab. B1-15web'!I18/'Tab. B1-14web'!I18</f>
        <v>221.59504132231405</v>
      </c>
      <c r="J18" s="90">
        <f>'Tab. B1-15web'!J18/'Tab. B1-14web'!J18</f>
        <v>440.1763085399449</v>
      </c>
      <c r="K18" s="74">
        <f>'Tab. B1-15web'!K18/'Tab. B1-14web'!K18</f>
        <v>1959.2045454545455</v>
      </c>
      <c r="L18" s="74">
        <f>'Tab. B1-15web'!L18/'Tab. B1-14web'!L18</f>
        <v>136.53242219855639</v>
      </c>
    </row>
    <row r="19" spans="1:12" ht="38.25" customHeight="1">
      <c r="A19" s="137" t="s">
        <v>226</v>
      </c>
      <c r="B19" s="33">
        <f>'Tab. B1-15web'!B19/'Tab. B1-14web'!B19</f>
        <v>55.429448465185928</v>
      </c>
      <c r="C19" s="33">
        <f>'Tab. B1-15web'!C19/'Tab. B1-14web'!C19</f>
        <v>239.65945826260241</v>
      </c>
      <c r="D19" s="33">
        <f>'Tab. B1-15web'!D19/'Tab. B1-14web'!D19</f>
        <v>161.92459770114942</v>
      </c>
      <c r="E19" s="33">
        <f>'Tab. B1-15web'!E19/'Tab. B1-14web'!E19</f>
        <v>157.92312312312313</v>
      </c>
      <c r="F19" s="33">
        <f>'Tab. B1-15web'!F19/'Tab. B1-14web'!F19</f>
        <v>419.38205128205129</v>
      </c>
      <c r="G19" s="33">
        <f>'Tab. B1-15web'!G19/'Tab. B1-14web'!G19</f>
        <v>778.33393339333929</v>
      </c>
      <c r="H19" s="33">
        <f>'Tab. B1-15web'!H19/'Tab. B1-14web'!H19</f>
        <v>384.13333333333333</v>
      </c>
      <c r="I19" s="33">
        <f>'Tab. B1-15web'!I19/'Tab. B1-14web'!I19</f>
        <v>301.89564535111811</v>
      </c>
      <c r="J19" s="33">
        <f>'Tab. B1-15web'!J19/'Tab. B1-14web'!J19</f>
        <v>687.54516640253564</v>
      </c>
      <c r="K19" s="46">
        <f>'Tab. B1-15web'!K19/'Tab. B1-14web'!K19</f>
        <v>2114.8000000000002</v>
      </c>
      <c r="L19" s="46">
        <f>'Tab. B1-15web'!L19/'Tab. B1-14web'!L19</f>
        <v>148.69979039108611</v>
      </c>
    </row>
    <row r="20" spans="1:12" ht="38.25" customHeight="1">
      <c r="A20" s="138" t="s">
        <v>227</v>
      </c>
      <c r="B20" s="90">
        <f>'Tab. B1-15web'!B20/'Tab. B1-14web'!B20</f>
        <v>57.655239960822726</v>
      </c>
      <c r="C20" s="90">
        <f>'Tab. B1-15web'!C20/'Tab. B1-14web'!C20</f>
        <v>296.53131991051453</v>
      </c>
      <c r="D20" s="90">
        <f>'Tab. B1-15web'!D20/'Tab. B1-14web'!D20</f>
        <v>249.20984081041968</v>
      </c>
      <c r="E20" s="90">
        <f>'Tab. B1-15web'!E20/'Tab. B1-14web'!E20</f>
        <v>207.30107526881721</v>
      </c>
      <c r="F20" s="90">
        <f>'Tab. B1-15web'!F20/'Tab. B1-14web'!F20</f>
        <v>431.51875000000001</v>
      </c>
      <c r="G20" s="90">
        <f>'Tab. B1-15web'!G20/'Tab. B1-14web'!G20</f>
        <v>730.54721549636804</v>
      </c>
      <c r="H20" s="90">
        <f>'Tab. B1-15web'!H20/'Tab. B1-14web'!H20</f>
        <v>577.25471698113211</v>
      </c>
      <c r="I20" s="90">
        <f>'Tab. B1-15web'!I20/'Tab. B1-14web'!I20</f>
        <v>349.33460076045628</v>
      </c>
      <c r="J20" s="90">
        <f>'Tab. B1-15web'!J20/'Tab. B1-14web'!J20</f>
        <v>945.38247011952194</v>
      </c>
      <c r="K20" s="74">
        <f>'Tab. B1-15web'!K20/'Tab. B1-14web'!K20</f>
        <v>5129.4964539007096</v>
      </c>
      <c r="L20" s="74">
        <f>'Tab. B1-15web'!L20/'Tab. B1-14web'!L20</f>
        <v>202.68091520445233</v>
      </c>
    </row>
    <row r="21" spans="1:12" ht="38.25" customHeight="1">
      <c r="A21" s="137" t="s">
        <v>228</v>
      </c>
      <c r="B21" s="33">
        <f>'Tab. B1-15web'!B21/'Tab. B1-14web'!B21</f>
        <v>110.63272727272727</v>
      </c>
      <c r="C21" s="33">
        <f>'Tab. B1-15web'!C21/'Tab. B1-14web'!C21</f>
        <v>238.89619377162629</v>
      </c>
      <c r="D21" s="33">
        <f>'Tab. B1-15web'!D21/'Tab. B1-14web'!D21</f>
        <v>189.39947089947091</v>
      </c>
      <c r="E21" s="33">
        <f>'Tab. B1-15web'!E21/'Tab. B1-14web'!E21</f>
        <v>67</v>
      </c>
      <c r="F21" s="33">
        <f>'Tab. B1-15web'!F21/'Tab. B1-14web'!F21</f>
        <v>170.36363636363637</v>
      </c>
      <c r="G21" s="33">
        <f>'Tab. B1-15web'!G21/'Tab. B1-14web'!G21</f>
        <v>573.78846153846155</v>
      </c>
      <c r="H21" s="33">
        <f>'Tab. B1-15web'!H21/'Tab. B1-14web'!H21</f>
        <v>310.96226415094338</v>
      </c>
      <c r="I21" s="33">
        <f>'Tab. B1-15web'!I21/'Tab. B1-14web'!I21</f>
        <v>206.99074074074073</v>
      </c>
      <c r="J21" s="33">
        <f>'Tab. B1-15web'!J21/'Tab. B1-14web'!J21</f>
        <v>453.05309734513276</v>
      </c>
      <c r="K21" s="46">
        <f>'Tab. B1-15web'!K21/'Tab. B1-14web'!K21</f>
        <v>5522.4814814814818</v>
      </c>
      <c r="L21" s="46">
        <f>'Tab. B1-15web'!L21/'Tab. B1-14web'!L21</f>
        <v>221.3143280266568</v>
      </c>
    </row>
    <row r="22" spans="1:12" ht="38.25" customHeight="1">
      <c r="A22" s="139" t="s">
        <v>229</v>
      </c>
      <c r="B22" s="70">
        <f>'Tab. B1-15web'!B22/'Tab. B1-14web'!B22</f>
        <v>56.830085261875759</v>
      </c>
      <c r="C22" s="70">
        <f>'Tab. B1-15web'!C22/'Tab. B1-14web'!C22</f>
        <v>229.92221286155575</v>
      </c>
      <c r="D22" s="70">
        <f>'Tab. B1-15web'!D22/'Tab. B1-14web'!D22</f>
        <v>156.44418052256532</v>
      </c>
      <c r="E22" s="70">
        <f>'Tab. B1-15web'!E22/'Tab. B1-14web'!E22</f>
        <v>162.35575221238938</v>
      </c>
      <c r="F22" s="70">
        <f>'Tab. B1-15web'!F22/'Tab. B1-14web'!F22</f>
        <v>447.91014492753624</v>
      </c>
      <c r="G22" s="70">
        <f>'Tab. B1-15web'!G22/'Tab. B1-14web'!G22</f>
        <v>776.17037037037039</v>
      </c>
      <c r="H22" s="70">
        <f>'Tab. B1-15web'!H22/'Tab. B1-14web'!H22</f>
        <v>253.6637168141593</v>
      </c>
      <c r="I22" s="70">
        <f>'Tab. B1-15web'!I22/'Tab. B1-14web'!I22</f>
        <v>321.43161094224922</v>
      </c>
      <c r="J22" s="70">
        <f>'Tab. B1-15web'!J22/'Tab. B1-14web'!J22</f>
        <v>779.01242236024848</v>
      </c>
      <c r="K22" s="95">
        <f>'Tab. B1-15web'!K22/'Tab. B1-14web'!K22</f>
        <v>2224.5757575757575</v>
      </c>
      <c r="L22" s="95">
        <f>'Tab. B1-15web'!L22/'Tab. B1-14web'!L22</f>
        <v>150.75299629548923</v>
      </c>
    </row>
    <row r="23" spans="1:12" ht="12.75" customHeight="1">
      <c r="A23" s="141"/>
      <c r="B23" s="252" t="s">
        <v>192</v>
      </c>
      <c r="C23" s="252"/>
      <c r="D23" s="252"/>
      <c r="E23" s="252"/>
      <c r="F23" s="252"/>
      <c r="G23" s="252"/>
      <c r="H23" s="252"/>
      <c r="I23" s="252"/>
      <c r="J23" s="252"/>
      <c r="K23" s="252"/>
      <c r="L23" s="252"/>
    </row>
    <row r="24" spans="1:12" ht="12.75" customHeight="1">
      <c r="A24" s="138" t="s">
        <v>53</v>
      </c>
      <c r="B24" s="90">
        <f>B8-B16</f>
        <v>2.7108738117499129</v>
      </c>
      <c r="C24" s="90">
        <f t="shared" ref="C24:L24" si="0">C8-C16</f>
        <v>30.589758183901353</v>
      </c>
      <c r="D24" s="90">
        <f t="shared" si="0"/>
        <v>29.499966402889839</v>
      </c>
      <c r="E24" s="90">
        <f t="shared" si="0"/>
        <v>22.247250028495955</v>
      </c>
      <c r="F24" s="90">
        <f t="shared" si="0"/>
        <v>42.344754500351655</v>
      </c>
      <c r="G24" s="90">
        <f t="shared" si="0"/>
        <v>-17.329241454625389</v>
      </c>
      <c r="H24" s="90">
        <f t="shared" si="0"/>
        <v>11.401135912742177</v>
      </c>
      <c r="I24" s="90">
        <f t="shared" si="0"/>
        <v>-12.394675019191766</v>
      </c>
      <c r="J24" s="90">
        <f t="shared" si="0"/>
        <v>2.8514973910286017</v>
      </c>
      <c r="K24" s="90">
        <f t="shared" si="0"/>
        <v>-348.11255499846538</v>
      </c>
      <c r="L24" s="74">
        <f t="shared" si="0"/>
        <v>2.3732569441171165</v>
      </c>
    </row>
    <row r="25" spans="1:12" ht="38.25" customHeight="1">
      <c r="A25" s="137" t="s">
        <v>224</v>
      </c>
      <c r="B25" s="33">
        <f>B9-B17</f>
        <v>2.2840371601458571</v>
      </c>
      <c r="C25" s="33">
        <f t="shared" ref="C25:L25" si="1">C9-C17</f>
        <v>36.464976801531407</v>
      </c>
      <c r="D25" s="33">
        <f t="shared" si="1"/>
        <v>30.576214427812516</v>
      </c>
      <c r="E25" s="33">
        <f t="shared" si="1"/>
        <v>25.831148075668636</v>
      </c>
      <c r="F25" s="33">
        <f t="shared" si="1"/>
        <v>51.508949214701431</v>
      </c>
      <c r="G25" s="33">
        <f t="shared" si="1"/>
        <v>29.877701059754486</v>
      </c>
      <c r="H25" s="33">
        <f t="shared" si="1"/>
        <v>33.108443463629499</v>
      </c>
      <c r="I25" s="33">
        <f t="shared" si="1"/>
        <v>-20.046021908343846</v>
      </c>
      <c r="J25" s="33">
        <f t="shared" si="1"/>
        <v>-47.589718402095627</v>
      </c>
      <c r="K25" s="33">
        <f t="shared" si="1"/>
        <v>-874.22092886537303</v>
      </c>
      <c r="L25" s="46">
        <f t="shared" si="1"/>
        <v>-2.9732506463886637</v>
      </c>
    </row>
    <row r="26" spans="1:12" ht="38.25" customHeight="1">
      <c r="A26" s="138" t="s">
        <v>225</v>
      </c>
      <c r="B26" s="90">
        <f t="shared" ref="B26:L30" si="2">B10-B18</f>
        <v>3.1753751219545023</v>
      </c>
      <c r="C26" s="90">
        <f t="shared" si="2"/>
        <v>26.023735109566076</v>
      </c>
      <c r="D26" s="90">
        <f t="shared" si="2"/>
        <v>23.400334821769746</v>
      </c>
      <c r="E26" s="90">
        <f t="shared" si="2"/>
        <v>45.550000000000011</v>
      </c>
      <c r="F26" s="90">
        <f t="shared" si="2"/>
        <v>145.21864111498257</v>
      </c>
      <c r="G26" s="90">
        <f t="shared" si="2"/>
        <v>-27.453810860271574</v>
      </c>
      <c r="H26" s="90">
        <f t="shared" si="2"/>
        <v>37.266688382883387</v>
      </c>
      <c r="I26" s="90">
        <f t="shared" si="2"/>
        <v>4.8062154101814656</v>
      </c>
      <c r="J26" s="90">
        <f t="shared" si="2"/>
        <v>84.766835272764183</v>
      </c>
      <c r="K26" s="90">
        <f t="shared" si="2"/>
        <v>-263.24621212121224</v>
      </c>
      <c r="L26" s="74">
        <f t="shared" si="2"/>
        <v>7.0446853301891963</v>
      </c>
    </row>
    <row r="27" spans="1:12" ht="38.25" customHeight="1">
      <c r="A27" s="137" t="s">
        <v>226</v>
      </c>
      <c r="B27" s="33">
        <f t="shared" si="2"/>
        <v>3.8865081946635129</v>
      </c>
      <c r="C27" s="33">
        <f t="shared" si="2"/>
        <v>26.770257687870981</v>
      </c>
      <c r="D27" s="33">
        <f t="shared" si="2"/>
        <v>28.922524035245658</v>
      </c>
      <c r="E27" s="33">
        <f t="shared" si="2"/>
        <v>17.796134417480118</v>
      </c>
      <c r="F27" s="33">
        <f t="shared" si="2"/>
        <v>26.254919764719318</v>
      </c>
      <c r="G27" s="33">
        <f t="shared" si="2"/>
        <v>-49.055394580553866</v>
      </c>
      <c r="H27" s="33">
        <f t="shared" si="2"/>
        <v>-24.766266437964532</v>
      </c>
      <c r="I27" s="33">
        <f t="shared" si="2"/>
        <v>-13.166919649174247</v>
      </c>
      <c r="J27" s="33">
        <f t="shared" si="2"/>
        <v>16.45308534571609</v>
      </c>
      <c r="K27" s="33">
        <f t="shared" si="2"/>
        <v>-224.41363636363644</v>
      </c>
      <c r="L27" s="46">
        <f t="shared" si="2"/>
        <v>-1.1981362955455666</v>
      </c>
    </row>
    <row r="28" spans="1:12" ht="38.25" customHeight="1">
      <c r="A28" s="138" t="s">
        <v>227</v>
      </c>
      <c r="B28" s="90">
        <f t="shared" si="2"/>
        <v>4.5828042664631141E-2</v>
      </c>
      <c r="C28" s="90">
        <f t="shared" si="2"/>
        <v>38.973761111182796</v>
      </c>
      <c r="D28" s="90">
        <f t="shared" si="2"/>
        <v>39.901505207903085</v>
      </c>
      <c r="E28" s="90">
        <f t="shared" si="2"/>
        <v>39.188286433310452</v>
      </c>
      <c r="F28" s="90">
        <f t="shared" si="2"/>
        <v>11.540460526315769</v>
      </c>
      <c r="G28" s="90">
        <f t="shared" si="2"/>
        <v>26.702227710758962</v>
      </c>
      <c r="H28" s="90">
        <f t="shared" si="2"/>
        <v>-15.022769497543436</v>
      </c>
      <c r="I28" s="90">
        <f t="shared" si="2"/>
        <v>-21.26169435651542</v>
      </c>
      <c r="J28" s="90">
        <f t="shared" si="2"/>
        <v>-91.857755290624596</v>
      </c>
      <c r="K28" s="90">
        <f t="shared" si="2"/>
        <v>-485.79588892895845</v>
      </c>
      <c r="L28" s="74">
        <f t="shared" si="2"/>
        <v>4.754876072583869</v>
      </c>
    </row>
    <row r="29" spans="1:12" ht="38.25" customHeight="1">
      <c r="A29" s="137" t="s">
        <v>228</v>
      </c>
      <c r="B29" s="33">
        <f t="shared" si="2"/>
        <v>4.1727737095909987</v>
      </c>
      <c r="C29" s="33">
        <f t="shared" si="2"/>
        <v>49.000395887339636</v>
      </c>
      <c r="D29" s="33">
        <f t="shared" si="2"/>
        <v>40.207764242647954</v>
      </c>
      <c r="E29" s="33">
        <f t="shared" si="2"/>
        <v>0</v>
      </c>
      <c r="F29" s="33">
        <f t="shared" si="2"/>
        <v>159.63636363636363</v>
      </c>
      <c r="G29" s="33">
        <f t="shared" si="2"/>
        <v>4.3970223325061397</v>
      </c>
      <c r="H29" s="33">
        <f t="shared" si="2"/>
        <v>65.589819182389931</v>
      </c>
      <c r="I29" s="33">
        <f t="shared" si="2"/>
        <v>16.348283649503173</v>
      </c>
      <c r="J29" s="33">
        <f t="shared" si="2"/>
        <v>40.386154991315834</v>
      </c>
      <c r="K29" s="33">
        <f t="shared" si="2"/>
        <v>1164.8262108262106</v>
      </c>
      <c r="L29" s="46">
        <f t="shared" si="2"/>
        <v>52.3009232731699</v>
      </c>
    </row>
    <row r="30" spans="1:12" ht="38.25" customHeight="1">
      <c r="A30" s="139" t="s">
        <v>229</v>
      </c>
      <c r="B30" s="70">
        <f t="shared" si="2"/>
        <v>3.6942250829518244</v>
      </c>
      <c r="C30" s="70">
        <f t="shared" si="2"/>
        <v>25.99805699431667</v>
      </c>
      <c r="D30" s="70">
        <f t="shared" si="2"/>
        <v>24.870690037338363</v>
      </c>
      <c r="E30" s="70">
        <f t="shared" si="2"/>
        <v>3.9664700098328467</v>
      </c>
      <c r="F30" s="70">
        <f t="shared" si="2"/>
        <v>47.143574080728229</v>
      </c>
      <c r="G30" s="70">
        <f t="shared" si="2"/>
        <v>-48.39582491582496</v>
      </c>
      <c r="H30" s="70">
        <f t="shared" si="2"/>
        <v>16.795932308647735</v>
      </c>
      <c r="I30" s="70">
        <f t="shared" si="2"/>
        <v>-24.885732248625573</v>
      </c>
      <c r="J30" s="70">
        <f t="shared" si="2"/>
        <v>-47.662729108714757</v>
      </c>
      <c r="K30" s="70">
        <f t="shared" si="2"/>
        <v>-15.775757575757325</v>
      </c>
      <c r="L30" s="95">
        <f t="shared" si="2"/>
        <v>-1.4990687875315416</v>
      </c>
    </row>
    <row r="31" spans="1:12" ht="25.5" customHeight="1">
      <c r="A31" s="266" t="s">
        <v>89</v>
      </c>
      <c r="B31" s="266"/>
      <c r="C31" s="266"/>
      <c r="D31" s="266"/>
      <c r="E31" s="266"/>
      <c r="F31" s="266"/>
      <c r="G31" s="266"/>
      <c r="H31" s="266"/>
      <c r="I31" s="266"/>
      <c r="J31" s="266"/>
      <c r="K31" s="266"/>
      <c r="L31" s="266"/>
    </row>
    <row r="32" spans="1:12" ht="25.5" customHeight="1">
      <c r="A32" s="266" t="s">
        <v>241</v>
      </c>
      <c r="B32" s="301"/>
      <c r="C32" s="301"/>
      <c r="D32" s="301"/>
      <c r="E32" s="301"/>
      <c r="F32" s="301"/>
      <c r="G32" s="301"/>
      <c r="H32" s="301"/>
      <c r="I32" s="301"/>
      <c r="J32" s="301"/>
      <c r="K32" s="301"/>
      <c r="L32" s="301"/>
    </row>
    <row r="33" spans="1:12" ht="12.75" customHeight="1">
      <c r="A33" s="300" t="s">
        <v>194</v>
      </c>
      <c r="B33" s="300"/>
      <c r="C33" s="300"/>
      <c r="D33" s="300"/>
      <c r="E33" s="300"/>
      <c r="F33" s="300"/>
      <c r="G33" s="300"/>
      <c r="H33" s="300"/>
      <c r="I33" s="300"/>
      <c r="J33" s="300"/>
      <c r="K33" s="300"/>
      <c r="L33" s="300"/>
    </row>
    <row r="34" spans="1:12" ht="12.75" customHeight="1">
      <c r="A34" s="298" t="s">
        <v>237</v>
      </c>
      <c r="B34" s="298"/>
      <c r="C34" s="298"/>
      <c r="D34" s="298"/>
      <c r="E34" s="298"/>
      <c r="F34" s="298"/>
      <c r="G34" s="298"/>
      <c r="H34" s="298"/>
      <c r="I34" s="298"/>
      <c r="J34" s="298"/>
      <c r="K34" s="298"/>
      <c r="L34" s="298"/>
    </row>
    <row r="35" spans="1:12" ht="25.5" customHeight="1">
      <c r="A35" s="298" t="s">
        <v>303</v>
      </c>
      <c r="B35" s="298"/>
      <c r="C35" s="298"/>
      <c r="D35" s="298"/>
      <c r="E35" s="298"/>
      <c r="F35" s="298"/>
      <c r="G35" s="298"/>
      <c r="H35" s="298"/>
      <c r="I35" s="298"/>
      <c r="J35" s="298"/>
      <c r="K35" s="298"/>
      <c r="L35" s="298"/>
    </row>
    <row r="36" spans="1:12" ht="12.75" customHeight="1">
      <c r="A36" s="298" t="s">
        <v>306</v>
      </c>
      <c r="B36" s="298"/>
      <c r="C36" s="298"/>
      <c r="D36" s="298"/>
      <c r="E36" s="298"/>
      <c r="F36" s="298"/>
      <c r="G36" s="298"/>
      <c r="H36" s="298"/>
      <c r="I36" s="298"/>
      <c r="J36" s="298"/>
      <c r="K36" s="298"/>
      <c r="L36" s="298"/>
    </row>
    <row r="37" spans="1:12" ht="12.75" customHeight="1">
      <c r="A37" s="305" t="s">
        <v>54</v>
      </c>
      <c r="B37" s="305"/>
      <c r="C37" s="305"/>
      <c r="D37" s="305"/>
      <c r="E37" s="305"/>
      <c r="F37" s="305"/>
      <c r="G37" s="305"/>
      <c r="H37" s="305"/>
      <c r="I37" s="305"/>
      <c r="J37" s="305"/>
      <c r="K37" s="305"/>
    </row>
  </sheetData>
  <mergeCells count="22">
    <mergeCell ref="A1:L1"/>
    <mergeCell ref="A31:L31"/>
    <mergeCell ref="A34:L34"/>
    <mergeCell ref="A37:K37"/>
    <mergeCell ref="B7:L7"/>
    <mergeCell ref="B15:L15"/>
    <mergeCell ref="B23:L23"/>
    <mergeCell ref="A33:L33"/>
    <mergeCell ref="A35:L35"/>
    <mergeCell ref="A36:L36"/>
    <mergeCell ref="A32:L32"/>
    <mergeCell ref="A2:K2"/>
    <mergeCell ref="A3:A6"/>
    <mergeCell ref="B3:B5"/>
    <mergeCell ref="C3:H3"/>
    <mergeCell ref="I3:J3"/>
    <mergeCell ref="C4:C5"/>
    <mergeCell ref="D4:H4"/>
    <mergeCell ref="I4:I5"/>
    <mergeCell ref="B6:L6"/>
    <mergeCell ref="L3:L5"/>
    <mergeCell ref="K3:K5"/>
  </mergeCells>
  <hyperlinks>
    <hyperlink ref="A1" location="Inhalt!A1" display="zurück zum Inhalt" xr:uid="{00000000-0004-0000-1000-000000000000}"/>
  </hyperlinks>
  <pageMargins left="0.78740157499999996" right="0.78740157499999996" top="0.984251969" bottom="0.984251969" header="0.4921259845" footer="0.4921259845"/>
  <pageSetup paperSize="9"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L37"/>
  <sheetViews>
    <sheetView showGridLines="0" zoomScaleNormal="100" workbookViewId="0">
      <selection sqref="A1:L1"/>
    </sheetView>
  </sheetViews>
  <sheetFormatPr baseColWidth="10" defaultRowHeight="13.2"/>
  <cols>
    <col min="1" max="1" width="60.6640625" customWidth="1"/>
    <col min="2" max="12" width="11.88671875" customWidth="1"/>
  </cols>
  <sheetData>
    <row r="1" spans="1:12" ht="24" customHeight="1">
      <c r="A1" s="206" t="s">
        <v>48</v>
      </c>
      <c r="B1" s="207"/>
      <c r="C1" s="207"/>
      <c r="D1" s="207"/>
      <c r="E1" s="207"/>
      <c r="F1" s="207"/>
      <c r="G1" s="207"/>
      <c r="H1" s="207"/>
      <c r="I1" s="207"/>
      <c r="J1" s="207"/>
      <c r="K1" s="207"/>
      <c r="L1" s="207"/>
    </row>
    <row r="2" spans="1:12" ht="15" customHeight="1">
      <c r="A2" s="302" t="s">
        <v>312</v>
      </c>
      <c r="B2" s="302"/>
      <c r="C2" s="302"/>
      <c r="D2" s="302"/>
      <c r="E2" s="302"/>
      <c r="F2" s="302"/>
      <c r="G2" s="302"/>
      <c r="H2" s="302"/>
      <c r="I2" s="302"/>
      <c r="J2" s="302"/>
      <c r="K2" s="302"/>
      <c r="L2" s="302"/>
    </row>
    <row r="3" spans="1:12" ht="12.75" customHeight="1">
      <c r="A3" s="271" t="s">
        <v>50</v>
      </c>
      <c r="B3" s="224" t="s">
        <v>51</v>
      </c>
      <c r="C3" s="238" t="s">
        <v>304</v>
      </c>
      <c r="D3" s="275"/>
      <c r="E3" s="275"/>
      <c r="F3" s="275"/>
      <c r="G3" s="275"/>
      <c r="H3" s="276"/>
      <c r="I3" s="238" t="s">
        <v>2</v>
      </c>
      <c r="J3" s="276"/>
      <c r="K3" s="224" t="s">
        <v>84</v>
      </c>
      <c r="L3" s="293" t="s">
        <v>53</v>
      </c>
    </row>
    <row r="4" spans="1:12" ht="12.75" customHeight="1">
      <c r="A4" s="272"/>
      <c r="B4" s="274"/>
      <c r="C4" s="224" t="s">
        <v>3</v>
      </c>
      <c r="D4" s="238" t="s">
        <v>4</v>
      </c>
      <c r="E4" s="275"/>
      <c r="F4" s="275"/>
      <c r="G4" s="275"/>
      <c r="H4" s="276"/>
      <c r="I4" s="224" t="s">
        <v>3</v>
      </c>
      <c r="J4" s="43" t="s">
        <v>4</v>
      </c>
      <c r="K4" s="296"/>
      <c r="L4" s="294"/>
    </row>
    <row r="5" spans="1:12" ht="51" customHeight="1">
      <c r="A5" s="272"/>
      <c r="B5" s="223"/>
      <c r="C5" s="223"/>
      <c r="D5" s="45" t="s">
        <v>52</v>
      </c>
      <c r="E5" s="45" t="s">
        <v>29</v>
      </c>
      <c r="F5" s="45" t="s">
        <v>7</v>
      </c>
      <c r="G5" s="45" t="s">
        <v>8</v>
      </c>
      <c r="H5" s="45" t="s">
        <v>305</v>
      </c>
      <c r="I5" s="223"/>
      <c r="J5" s="140" t="s">
        <v>78</v>
      </c>
      <c r="K5" s="297"/>
      <c r="L5" s="295"/>
    </row>
    <row r="6" spans="1:12" ht="12.75" customHeight="1">
      <c r="A6" s="273"/>
      <c r="B6" s="230" t="s">
        <v>79</v>
      </c>
      <c r="C6" s="231"/>
      <c r="D6" s="231"/>
      <c r="E6" s="231"/>
      <c r="F6" s="231"/>
      <c r="G6" s="231"/>
      <c r="H6" s="231"/>
      <c r="I6" s="231"/>
      <c r="J6" s="231"/>
      <c r="K6" s="231"/>
      <c r="L6" s="231"/>
    </row>
    <row r="7" spans="1:12" ht="12.75" customHeight="1">
      <c r="A7" s="92"/>
      <c r="B7" s="252" t="s">
        <v>190</v>
      </c>
      <c r="C7" s="252"/>
      <c r="D7" s="252"/>
      <c r="E7" s="252"/>
      <c r="F7" s="252"/>
      <c r="G7" s="252"/>
      <c r="H7" s="252"/>
      <c r="I7" s="252"/>
      <c r="J7" s="252"/>
      <c r="K7" s="252"/>
      <c r="L7" s="252"/>
    </row>
    <row r="8" spans="1:12" ht="12.75" customHeight="1">
      <c r="A8" s="138" t="s">
        <v>53</v>
      </c>
      <c r="B8" s="90">
        <v>755.03849730130401</v>
      </c>
      <c r="C8" s="90">
        <v>390.66385390671297</v>
      </c>
      <c r="D8" s="90">
        <v>190.55656918503701</v>
      </c>
      <c r="E8" s="90">
        <v>9.26617349344885</v>
      </c>
      <c r="F8" s="90">
        <v>20.994254230150499</v>
      </c>
      <c r="G8" s="90">
        <v>38.809060412481998</v>
      </c>
      <c r="H8" s="90">
        <v>62.846677365447498</v>
      </c>
      <c r="I8" s="90">
        <v>93.342161559508099</v>
      </c>
      <c r="J8" s="90">
        <v>23.666475157500201</v>
      </c>
      <c r="K8" s="90">
        <v>8.3383190047857507</v>
      </c>
      <c r="L8" s="74">
        <v>1247.3828317723101</v>
      </c>
    </row>
    <row r="9" spans="1:12" ht="38.25" customHeight="1">
      <c r="A9" s="137" t="s">
        <v>224</v>
      </c>
      <c r="B9" s="33">
        <v>714.13770368277301</v>
      </c>
      <c r="C9" s="33">
        <v>341.527738532542</v>
      </c>
      <c r="D9" s="33">
        <v>163.950896361182</v>
      </c>
      <c r="E9" s="33">
        <v>8.7909327807604196</v>
      </c>
      <c r="F9" s="33">
        <v>21.286615804841301</v>
      </c>
      <c r="G9" s="33">
        <v>42.133684970644602</v>
      </c>
      <c r="H9" s="33">
        <v>48.538507425198603</v>
      </c>
      <c r="I9" s="33">
        <v>128.59878810712399</v>
      </c>
      <c r="J9" s="33">
        <v>31.961319895764699</v>
      </c>
      <c r="K9" s="33">
        <v>15.2585476123199</v>
      </c>
      <c r="L9" s="46">
        <v>1199.5227779347599</v>
      </c>
    </row>
    <row r="10" spans="1:12" ht="38.25" customHeight="1">
      <c r="A10" s="138" t="s">
        <v>225</v>
      </c>
      <c r="B10" s="90">
        <v>759.32008685236599</v>
      </c>
      <c r="C10" s="90">
        <v>445.635958187092</v>
      </c>
      <c r="D10" s="90">
        <v>221.43726142038199</v>
      </c>
      <c r="E10" s="90">
        <v>2.9853355095434102</v>
      </c>
      <c r="F10" s="90">
        <v>4.70190342753087</v>
      </c>
      <c r="G10" s="90">
        <v>39.033261787280097</v>
      </c>
      <c r="H10" s="90">
        <v>99.934106181965603</v>
      </c>
      <c r="I10" s="90">
        <v>83.141593940783906</v>
      </c>
      <c r="J10" s="90">
        <v>22.315382933837</v>
      </c>
      <c r="K10" s="90">
        <v>3.5824026114520899</v>
      </c>
      <c r="L10" s="74">
        <v>1291.68004159169</v>
      </c>
    </row>
    <row r="11" spans="1:12" ht="38.25" customHeight="1">
      <c r="A11" s="137" t="s">
        <v>226</v>
      </c>
      <c r="B11" s="33">
        <v>741.12893082775099</v>
      </c>
      <c r="C11" s="33">
        <v>398.508776738981</v>
      </c>
      <c r="D11" s="33">
        <v>205.04319839009801</v>
      </c>
      <c r="E11" s="33">
        <v>13.8995939770576</v>
      </c>
      <c r="F11" s="33">
        <v>28.960174922036501</v>
      </c>
      <c r="G11" s="33">
        <v>35.313353607605798</v>
      </c>
      <c r="H11" s="33">
        <v>56.4046168581758</v>
      </c>
      <c r="I11" s="33">
        <v>74.657911964938194</v>
      </c>
      <c r="J11" s="33">
        <v>18.4467929347493</v>
      </c>
      <c r="K11" s="33">
        <v>4.2569522157113804</v>
      </c>
      <c r="L11" s="46">
        <v>1218.5525717473799</v>
      </c>
    </row>
    <row r="12" spans="1:12" ht="38.25" customHeight="1">
      <c r="A12" s="138" t="s">
        <v>227</v>
      </c>
      <c r="B12" s="90">
        <v>850.02386755116299</v>
      </c>
      <c r="C12" s="90">
        <v>337.286061655818</v>
      </c>
      <c r="D12" s="90">
        <v>131.44985484471499</v>
      </c>
      <c r="E12" s="90">
        <v>4.3538711611709502</v>
      </c>
      <c r="F12" s="90">
        <v>14.080604606340099</v>
      </c>
      <c r="G12" s="90">
        <v>41.593364922675697</v>
      </c>
      <c r="H12" s="90">
        <v>42.334449375641</v>
      </c>
      <c r="I12" s="90">
        <v>94.025089969968505</v>
      </c>
      <c r="J12" s="90">
        <v>24.363151391233199</v>
      </c>
      <c r="K12" s="90">
        <v>16.396493521856598</v>
      </c>
      <c r="L12" s="74">
        <v>1297.7315126988101</v>
      </c>
    </row>
    <row r="13" spans="1:12" ht="38.25" customHeight="1">
      <c r="A13" s="137" t="s">
        <v>228</v>
      </c>
      <c r="B13" s="33">
        <v>647.62636666340097</v>
      </c>
      <c r="C13" s="33">
        <v>385.52217897644499</v>
      </c>
      <c r="D13" s="33">
        <v>164.13320491076399</v>
      </c>
      <c r="E13" s="33">
        <v>0.42411680855494499</v>
      </c>
      <c r="F13" s="33">
        <v>1.2723504256648299</v>
      </c>
      <c r="G13" s="33">
        <v>52.590484260813199</v>
      </c>
      <c r="H13" s="33">
        <v>81.430427242549399</v>
      </c>
      <c r="I13" s="33">
        <v>173.887891507527</v>
      </c>
      <c r="J13" s="33">
        <v>45.380498515379102</v>
      </c>
      <c r="K13" s="33">
        <v>16.540555533642902</v>
      </c>
      <c r="L13" s="46">
        <v>1223.5769926810201</v>
      </c>
    </row>
    <row r="14" spans="1:12" ht="38.25" customHeight="1">
      <c r="A14" s="139" t="s">
        <v>229</v>
      </c>
      <c r="B14" s="70">
        <v>789.50459811561598</v>
      </c>
      <c r="C14" s="70">
        <v>443.89215421638301</v>
      </c>
      <c r="D14" s="70">
        <v>226.09778232241999</v>
      </c>
      <c r="E14" s="70">
        <v>12.2509334190354</v>
      </c>
      <c r="F14" s="70">
        <v>32.941398748961902</v>
      </c>
      <c r="G14" s="70">
        <v>37.433407669274899</v>
      </c>
      <c r="H14" s="70">
        <v>77.589244987224305</v>
      </c>
      <c r="I14" s="70">
        <v>87.5261132048864</v>
      </c>
      <c r="J14" s="70">
        <v>22.1878016366975</v>
      </c>
      <c r="K14" s="70">
        <v>4.7642518851804398</v>
      </c>
      <c r="L14" s="95">
        <v>1325.6871174220701</v>
      </c>
    </row>
    <row r="15" spans="1:12" ht="12.75" customHeight="1">
      <c r="A15" s="96"/>
      <c r="B15" s="252" t="s">
        <v>191</v>
      </c>
      <c r="C15" s="252"/>
      <c r="D15" s="252"/>
      <c r="E15" s="252"/>
      <c r="F15" s="252"/>
      <c r="G15" s="252"/>
      <c r="H15" s="252"/>
      <c r="I15" s="252"/>
      <c r="J15" s="252"/>
      <c r="K15" s="252"/>
      <c r="L15" s="252"/>
    </row>
    <row r="16" spans="1:12" ht="12.75" customHeight="1">
      <c r="A16" s="138" t="s">
        <v>53</v>
      </c>
      <c r="B16" s="90">
        <v>649.292378274729</v>
      </c>
      <c r="C16" s="90">
        <v>400.89909752834302</v>
      </c>
      <c r="D16" s="90">
        <v>185.325796025085</v>
      </c>
      <c r="E16" s="90">
        <v>36.158212640442102</v>
      </c>
      <c r="F16" s="90">
        <v>27.4476968223608</v>
      </c>
      <c r="G16" s="90">
        <v>37.258992111957902</v>
      </c>
      <c r="H16" s="90">
        <v>42.738959481025603</v>
      </c>
      <c r="I16" s="90">
        <v>96.677153585298598</v>
      </c>
      <c r="J16" s="90">
        <v>24.492343241225999</v>
      </c>
      <c r="K16" s="90">
        <v>6.9396966682516297</v>
      </c>
      <c r="L16" s="74">
        <v>1153.80832605662</v>
      </c>
    </row>
    <row r="17" spans="1:12" ht="38.25" customHeight="1">
      <c r="A17" s="137" t="s">
        <v>224</v>
      </c>
      <c r="B17" s="33">
        <v>609.97386427722802</v>
      </c>
      <c r="C17" s="33">
        <v>342.72858321399599</v>
      </c>
      <c r="D17" s="33">
        <v>150.78871749363199</v>
      </c>
      <c r="E17" s="33">
        <v>25.971473952894499</v>
      </c>
      <c r="F17" s="33">
        <v>26.3272475686876</v>
      </c>
      <c r="G17" s="33">
        <v>41.684808650421999</v>
      </c>
      <c r="H17" s="33">
        <v>36.288908810893702</v>
      </c>
      <c r="I17" s="33">
        <v>129.205118135519</v>
      </c>
      <c r="J17" s="33">
        <v>31.308078189790599</v>
      </c>
      <c r="K17" s="33">
        <v>12.4520765527576</v>
      </c>
      <c r="L17" s="46">
        <v>1094.3596421795</v>
      </c>
    </row>
    <row r="18" spans="1:12" ht="38.25" customHeight="1">
      <c r="A18" s="138" t="s">
        <v>225</v>
      </c>
      <c r="B18" s="90">
        <v>710.27982176361797</v>
      </c>
      <c r="C18" s="90">
        <v>462.75011501285701</v>
      </c>
      <c r="D18" s="90">
        <v>223.16654663749799</v>
      </c>
      <c r="E18" s="90">
        <v>11.9941711326838</v>
      </c>
      <c r="F18" s="90">
        <v>12.2940254110009</v>
      </c>
      <c r="G18" s="90">
        <v>38.456311194167398</v>
      </c>
      <c r="H18" s="90">
        <v>91.605482025872504</v>
      </c>
      <c r="I18" s="90">
        <v>90.705919190921193</v>
      </c>
      <c r="J18" s="90">
        <v>27.211775757276399</v>
      </c>
      <c r="K18" s="90">
        <v>3.29839706148804</v>
      </c>
      <c r="L18" s="74">
        <v>1267.0342530288799</v>
      </c>
    </row>
    <row r="19" spans="1:12" ht="38.25" customHeight="1">
      <c r="A19" s="137" t="s">
        <v>226</v>
      </c>
      <c r="B19" s="33">
        <v>627.86137598006405</v>
      </c>
      <c r="C19" s="33">
        <v>424.601636294179</v>
      </c>
      <c r="D19" s="33">
        <v>204.48193053505901</v>
      </c>
      <c r="E19" s="33">
        <v>52.178147791704802</v>
      </c>
      <c r="F19" s="33">
        <v>36.665725475252003</v>
      </c>
      <c r="G19" s="33">
        <v>34.816770088038503</v>
      </c>
      <c r="H19" s="33">
        <v>32.435064843492199</v>
      </c>
      <c r="I19" s="33">
        <v>79.881140373006403</v>
      </c>
      <c r="J19" s="33">
        <v>19.7744211751146</v>
      </c>
      <c r="K19" s="33">
        <v>3.9172783627405998</v>
      </c>
      <c r="L19" s="46">
        <v>1136.26143100999</v>
      </c>
    </row>
    <row r="20" spans="1:12" ht="38.25" customHeight="1">
      <c r="A20" s="138" t="s">
        <v>227</v>
      </c>
      <c r="B20" s="90">
        <v>723.07597653544099</v>
      </c>
      <c r="C20" s="90">
        <v>316.567053390149</v>
      </c>
      <c r="D20" s="90">
        <v>122.34218897796001</v>
      </c>
      <c r="E20" s="90">
        <v>16.465735998480898</v>
      </c>
      <c r="F20" s="90">
        <v>14.164073977187901</v>
      </c>
      <c r="G20" s="90">
        <v>36.561015953616199</v>
      </c>
      <c r="H20" s="90">
        <v>28.1510970296609</v>
      </c>
      <c r="I20" s="90">
        <v>93.128786400010299</v>
      </c>
      <c r="J20" s="90">
        <v>22.2198910517135</v>
      </c>
      <c r="K20" s="90">
        <v>12.4820901923968</v>
      </c>
      <c r="L20" s="74">
        <v>1145.2539065179999</v>
      </c>
    </row>
    <row r="21" spans="1:12" ht="38.25" customHeight="1">
      <c r="A21" s="137" t="s">
        <v>228</v>
      </c>
      <c r="B21" s="33">
        <v>560.03903573904404</v>
      </c>
      <c r="C21" s="33">
        <v>353.13006835327297</v>
      </c>
      <c r="D21" s="33">
        <v>153.959822188624</v>
      </c>
      <c r="E21" s="33">
        <v>3.2584089352089798</v>
      </c>
      <c r="F21" s="33">
        <v>4.4803122859123503</v>
      </c>
      <c r="G21" s="33">
        <v>42.359316157716798</v>
      </c>
      <c r="H21" s="33">
        <v>64.7608775872785</v>
      </c>
      <c r="I21" s="33">
        <v>175.954082501285</v>
      </c>
      <c r="J21" s="33">
        <v>46.025026209826898</v>
      </c>
      <c r="K21" s="33">
        <v>10.9971301563303</v>
      </c>
      <c r="L21" s="46">
        <v>1100.12031674993</v>
      </c>
    </row>
    <row r="22" spans="1:12" ht="38.25" customHeight="1">
      <c r="A22" s="139" t="s">
        <v>229</v>
      </c>
      <c r="B22" s="70">
        <v>638.79542323698104</v>
      </c>
      <c r="C22" s="70">
        <v>461.78451119506502</v>
      </c>
      <c r="D22" s="70">
        <v>218.37829734695001</v>
      </c>
      <c r="E22" s="70">
        <v>73.268252969730895</v>
      </c>
      <c r="F22" s="70">
        <v>44.739021724879898</v>
      </c>
      <c r="G22" s="70">
        <v>35.013147436862504</v>
      </c>
      <c r="H22" s="70">
        <v>29.3073011878923</v>
      </c>
      <c r="I22" s="70">
        <v>85.328337086872395</v>
      </c>
      <c r="J22" s="70">
        <v>20.8782101382773</v>
      </c>
      <c r="K22" s="70">
        <v>4.2793846867276404</v>
      </c>
      <c r="L22" s="95">
        <v>1190.18765620565</v>
      </c>
    </row>
    <row r="23" spans="1:12" ht="12.75" customHeight="1">
      <c r="A23" s="96"/>
      <c r="B23" s="252" t="s">
        <v>192</v>
      </c>
      <c r="C23" s="252"/>
      <c r="D23" s="252"/>
      <c r="E23" s="252"/>
      <c r="F23" s="252"/>
      <c r="G23" s="252"/>
      <c r="H23" s="252"/>
      <c r="I23" s="252"/>
      <c r="J23" s="252"/>
      <c r="K23" s="252"/>
      <c r="L23" s="252"/>
    </row>
    <row r="24" spans="1:12" ht="12.75" customHeight="1">
      <c r="A24" s="138" t="s">
        <v>53</v>
      </c>
      <c r="B24" s="90">
        <f>B8-B16</f>
        <v>105.746119026575</v>
      </c>
      <c r="C24" s="90">
        <f t="shared" ref="C24:L24" si="0">C8-C16</f>
        <v>-10.235243621630048</v>
      </c>
      <c r="D24" s="90">
        <f t="shared" si="0"/>
        <v>5.2307731599520082</v>
      </c>
      <c r="E24" s="90">
        <f t="shared" si="0"/>
        <v>-26.892039146993252</v>
      </c>
      <c r="F24" s="90">
        <f t="shared" si="0"/>
        <v>-6.4534425922103011</v>
      </c>
      <c r="G24" s="90">
        <f t="shared" si="0"/>
        <v>1.5500683005240958</v>
      </c>
      <c r="H24" s="90">
        <f t="shared" si="0"/>
        <v>20.107717884421895</v>
      </c>
      <c r="I24" s="90">
        <f t="shared" si="0"/>
        <v>-3.3349920257904984</v>
      </c>
      <c r="J24" s="90">
        <f t="shared" si="0"/>
        <v>-0.82586808372579767</v>
      </c>
      <c r="K24" s="90">
        <f t="shared" si="0"/>
        <v>1.398622336534121</v>
      </c>
      <c r="L24" s="74">
        <f t="shared" si="0"/>
        <v>93.574505715690066</v>
      </c>
    </row>
    <row r="25" spans="1:12" ht="38.25" customHeight="1">
      <c r="A25" s="137" t="s">
        <v>224</v>
      </c>
      <c r="B25" s="33">
        <f>B9-B17</f>
        <v>104.16383940554499</v>
      </c>
      <c r="C25" s="33">
        <f t="shared" ref="C25:L25" si="1">C9-C17</f>
        <v>-1.2008446814539866</v>
      </c>
      <c r="D25" s="33">
        <f t="shared" si="1"/>
        <v>13.162178867550011</v>
      </c>
      <c r="E25" s="33">
        <f t="shared" si="1"/>
        <v>-17.180541172134077</v>
      </c>
      <c r="F25" s="33">
        <f t="shared" si="1"/>
        <v>-5.0406317638462994</v>
      </c>
      <c r="G25" s="33">
        <f t="shared" si="1"/>
        <v>0.44887632022260249</v>
      </c>
      <c r="H25" s="33">
        <f t="shared" si="1"/>
        <v>12.249598614304901</v>
      </c>
      <c r="I25" s="33">
        <f t="shared" si="1"/>
        <v>-0.60633002839500705</v>
      </c>
      <c r="J25" s="33">
        <f t="shared" si="1"/>
        <v>0.65324170597410003</v>
      </c>
      <c r="K25" s="33">
        <f t="shared" si="1"/>
        <v>2.8064710595623001</v>
      </c>
      <c r="L25" s="46">
        <f t="shared" si="1"/>
        <v>105.16313575525987</v>
      </c>
    </row>
    <row r="26" spans="1:12" ht="38.25" customHeight="1">
      <c r="A26" s="138" t="s">
        <v>225</v>
      </c>
      <c r="B26" s="90">
        <f t="shared" ref="B26:L30" si="2">B10-B18</f>
        <v>49.040265088748015</v>
      </c>
      <c r="C26" s="90">
        <f t="shared" si="2"/>
        <v>-17.114156825765008</v>
      </c>
      <c r="D26" s="90">
        <f t="shared" si="2"/>
        <v>-1.7292852171160007</v>
      </c>
      <c r="E26" s="90">
        <f t="shared" si="2"/>
        <v>-9.0088356231403885</v>
      </c>
      <c r="F26" s="90">
        <f t="shared" si="2"/>
        <v>-7.5921219834700304</v>
      </c>
      <c r="G26" s="90">
        <f t="shared" si="2"/>
        <v>0.57695059311269858</v>
      </c>
      <c r="H26" s="90">
        <f t="shared" si="2"/>
        <v>8.3286241560930989</v>
      </c>
      <c r="I26" s="90">
        <f t="shared" si="2"/>
        <v>-7.5643252501372871</v>
      </c>
      <c r="J26" s="90">
        <f t="shared" si="2"/>
        <v>-4.896392823439399</v>
      </c>
      <c r="K26" s="90">
        <f t="shared" si="2"/>
        <v>0.28400554996404992</v>
      </c>
      <c r="L26" s="74">
        <f t="shared" si="2"/>
        <v>24.645788562810139</v>
      </c>
    </row>
    <row r="27" spans="1:12" ht="38.25" customHeight="1">
      <c r="A27" s="137" t="s">
        <v>226</v>
      </c>
      <c r="B27" s="33">
        <f t="shared" si="2"/>
        <v>113.26755484768694</v>
      </c>
      <c r="C27" s="33">
        <f t="shared" si="2"/>
        <v>-26.092859555198004</v>
      </c>
      <c r="D27" s="33">
        <f t="shared" si="2"/>
        <v>0.56126785503900578</v>
      </c>
      <c r="E27" s="33">
        <f t="shared" si="2"/>
        <v>-38.278553814647204</v>
      </c>
      <c r="F27" s="33">
        <f t="shared" si="2"/>
        <v>-7.7055505532155024</v>
      </c>
      <c r="G27" s="33">
        <f t="shared" si="2"/>
        <v>0.49658351956729518</v>
      </c>
      <c r="H27" s="33">
        <f t="shared" si="2"/>
        <v>23.9695520146836</v>
      </c>
      <c r="I27" s="33">
        <f t="shared" si="2"/>
        <v>-5.2232284080682092</v>
      </c>
      <c r="J27" s="33">
        <f t="shared" si="2"/>
        <v>-1.3276282403652999</v>
      </c>
      <c r="K27" s="33">
        <f t="shared" si="2"/>
        <v>0.33967385297078057</v>
      </c>
      <c r="L27" s="46">
        <f t="shared" si="2"/>
        <v>82.291140737389924</v>
      </c>
    </row>
    <row r="28" spans="1:12" ht="38.25" customHeight="1">
      <c r="A28" s="138" t="s">
        <v>227</v>
      </c>
      <c r="B28" s="90">
        <f t="shared" si="2"/>
        <v>126.94789101572201</v>
      </c>
      <c r="C28" s="90">
        <f t="shared" si="2"/>
        <v>20.719008265669004</v>
      </c>
      <c r="D28" s="90">
        <f t="shared" si="2"/>
        <v>9.107665866754985</v>
      </c>
      <c r="E28" s="90">
        <f t="shared" si="2"/>
        <v>-12.111864837309948</v>
      </c>
      <c r="F28" s="90">
        <f t="shared" si="2"/>
        <v>-8.3469370847801372E-2</v>
      </c>
      <c r="G28" s="90">
        <f t="shared" si="2"/>
        <v>5.0323489690594982</v>
      </c>
      <c r="H28" s="90">
        <f t="shared" si="2"/>
        <v>14.183352345980101</v>
      </c>
      <c r="I28" s="90">
        <f t="shared" si="2"/>
        <v>0.89630356995820648</v>
      </c>
      <c r="J28" s="90">
        <f t="shared" si="2"/>
        <v>2.1432603395196992</v>
      </c>
      <c r="K28" s="90">
        <f t="shared" si="2"/>
        <v>3.9144033294597982</v>
      </c>
      <c r="L28" s="74">
        <f t="shared" si="2"/>
        <v>152.4776061808102</v>
      </c>
    </row>
    <row r="29" spans="1:12" ht="38.25" customHeight="1">
      <c r="A29" s="137" t="s">
        <v>228</v>
      </c>
      <c r="B29" s="33">
        <f t="shared" si="2"/>
        <v>87.587330924356934</v>
      </c>
      <c r="C29" s="33">
        <f t="shared" si="2"/>
        <v>32.392110623172016</v>
      </c>
      <c r="D29" s="33">
        <f t="shared" si="2"/>
        <v>10.173382722139991</v>
      </c>
      <c r="E29" s="33">
        <f t="shared" si="2"/>
        <v>-2.8342921266540348</v>
      </c>
      <c r="F29" s="33">
        <f t="shared" si="2"/>
        <v>-3.2079618602475204</v>
      </c>
      <c r="G29" s="33">
        <f t="shared" si="2"/>
        <v>10.231168103096401</v>
      </c>
      <c r="H29" s="33">
        <f t="shared" si="2"/>
        <v>16.669549655270899</v>
      </c>
      <c r="I29" s="33">
        <f t="shared" si="2"/>
        <v>-2.0661909937579992</v>
      </c>
      <c r="J29" s="33">
        <f t="shared" si="2"/>
        <v>-0.64452769444779534</v>
      </c>
      <c r="K29" s="33">
        <f t="shared" si="2"/>
        <v>5.5434253773126017</v>
      </c>
      <c r="L29" s="46">
        <f t="shared" si="2"/>
        <v>123.4566759310901</v>
      </c>
    </row>
    <row r="30" spans="1:12" ht="38.25" customHeight="1">
      <c r="A30" s="139" t="s">
        <v>229</v>
      </c>
      <c r="B30" s="70">
        <f t="shared" si="2"/>
        <v>150.70917487863494</v>
      </c>
      <c r="C30" s="70">
        <f t="shared" si="2"/>
        <v>-17.892356978682017</v>
      </c>
      <c r="D30" s="70">
        <f t="shared" si="2"/>
        <v>7.7194849754699817</v>
      </c>
      <c r="E30" s="70">
        <f t="shared" si="2"/>
        <v>-61.017319550695497</v>
      </c>
      <c r="F30" s="70">
        <f t="shared" si="2"/>
        <v>-11.797622975917996</v>
      </c>
      <c r="G30" s="70">
        <f t="shared" si="2"/>
        <v>2.4202602324123959</v>
      </c>
      <c r="H30" s="70">
        <f t="shared" si="2"/>
        <v>48.281943799332005</v>
      </c>
      <c r="I30" s="70">
        <f t="shared" si="2"/>
        <v>2.197776118014005</v>
      </c>
      <c r="J30" s="70">
        <f t="shared" si="2"/>
        <v>1.3095914984202004</v>
      </c>
      <c r="K30" s="70">
        <f t="shared" si="2"/>
        <v>0.48486719845279946</v>
      </c>
      <c r="L30" s="95">
        <f t="shared" si="2"/>
        <v>135.49946121642006</v>
      </c>
    </row>
    <row r="31" spans="1:12" ht="34.5" customHeight="1">
      <c r="A31" s="266" t="s">
        <v>90</v>
      </c>
      <c r="B31" s="300"/>
      <c r="C31" s="300"/>
      <c r="D31" s="300"/>
      <c r="E31" s="300"/>
      <c r="F31" s="300"/>
      <c r="G31" s="300"/>
      <c r="H31" s="300"/>
      <c r="I31" s="300"/>
      <c r="J31" s="300"/>
      <c r="K31" s="300"/>
      <c r="L31" s="300"/>
    </row>
    <row r="32" spans="1:12" ht="25.5" customHeight="1">
      <c r="A32" s="266" t="s">
        <v>241</v>
      </c>
      <c r="B32" s="301"/>
      <c r="C32" s="301"/>
      <c r="D32" s="301"/>
      <c r="E32" s="301"/>
      <c r="F32" s="301"/>
      <c r="G32" s="301"/>
      <c r="H32" s="301"/>
      <c r="I32" s="301"/>
      <c r="J32" s="301"/>
      <c r="K32" s="301"/>
      <c r="L32" s="301"/>
    </row>
    <row r="33" spans="1:12" ht="12.75" customHeight="1">
      <c r="A33" s="300" t="s">
        <v>194</v>
      </c>
      <c r="B33" s="300"/>
      <c r="C33" s="300"/>
      <c r="D33" s="300"/>
      <c r="E33" s="300"/>
      <c r="F33" s="300"/>
      <c r="G33" s="300"/>
      <c r="H33" s="300"/>
      <c r="I33" s="300"/>
      <c r="J33" s="300"/>
      <c r="K33" s="300"/>
      <c r="L33" s="300"/>
    </row>
    <row r="34" spans="1:12" ht="12.75" customHeight="1">
      <c r="A34" s="298" t="s">
        <v>237</v>
      </c>
      <c r="B34" s="298"/>
      <c r="C34" s="298"/>
      <c r="D34" s="298"/>
      <c r="E34" s="298"/>
      <c r="F34" s="298"/>
      <c r="G34" s="298"/>
      <c r="H34" s="298"/>
      <c r="I34" s="298"/>
      <c r="J34" s="298"/>
      <c r="K34" s="298"/>
      <c r="L34" s="298"/>
    </row>
    <row r="35" spans="1:12" ht="25.5" customHeight="1">
      <c r="A35" s="298" t="s">
        <v>303</v>
      </c>
      <c r="B35" s="298"/>
      <c r="C35" s="298"/>
      <c r="D35" s="298"/>
      <c r="E35" s="298"/>
      <c r="F35" s="298"/>
      <c r="G35" s="298"/>
      <c r="H35" s="298"/>
      <c r="I35" s="298"/>
      <c r="J35" s="298"/>
      <c r="K35" s="298"/>
      <c r="L35" s="298"/>
    </row>
    <row r="36" spans="1:12" ht="12.75" customHeight="1">
      <c r="A36" s="298" t="s">
        <v>306</v>
      </c>
      <c r="B36" s="298"/>
      <c r="C36" s="298"/>
      <c r="D36" s="298"/>
      <c r="E36" s="298"/>
      <c r="F36" s="298"/>
      <c r="G36" s="298"/>
      <c r="H36" s="298"/>
      <c r="I36" s="298"/>
      <c r="J36" s="298"/>
      <c r="K36" s="298"/>
      <c r="L36" s="298"/>
    </row>
    <row r="37" spans="1:12" ht="12.75" customHeight="1">
      <c r="A37" s="305" t="s">
        <v>56</v>
      </c>
      <c r="B37" s="305"/>
      <c r="C37" s="305"/>
      <c r="D37" s="305"/>
      <c r="E37" s="305"/>
      <c r="F37" s="305"/>
      <c r="G37" s="305"/>
      <c r="H37" s="305"/>
      <c r="I37" s="305"/>
      <c r="J37" s="305"/>
      <c r="K37" s="305"/>
      <c r="L37" s="305"/>
    </row>
  </sheetData>
  <mergeCells count="22">
    <mergeCell ref="A1:L1"/>
    <mergeCell ref="B7:L7"/>
    <mergeCell ref="B15:L15"/>
    <mergeCell ref="B23:L23"/>
    <mergeCell ref="A37:L37"/>
    <mergeCell ref="A34:L34"/>
    <mergeCell ref="A31:L31"/>
    <mergeCell ref="A33:L33"/>
    <mergeCell ref="A35:L35"/>
    <mergeCell ref="A36:L36"/>
    <mergeCell ref="A32:L32"/>
    <mergeCell ref="A2:L2"/>
    <mergeCell ref="A3:A6"/>
    <mergeCell ref="B3:B5"/>
    <mergeCell ref="C3:H3"/>
    <mergeCell ref="I3:J3"/>
    <mergeCell ref="C4:C5"/>
    <mergeCell ref="D4:H4"/>
    <mergeCell ref="I4:I5"/>
    <mergeCell ref="B6:L6"/>
    <mergeCell ref="L3:L5"/>
    <mergeCell ref="K3:K5"/>
  </mergeCells>
  <hyperlinks>
    <hyperlink ref="A1" location="Inhalt!A1" display="zurück zum Inhalt" xr:uid="{00000000-0004-0000-1100-000000000000}"/>
  </hyperlinks>
  <pageMargins left="0.7" right="0.7" top="0.78740157499999996" bottom="0.78740157499999996" header="0.3" footer="0.3"/>
  <pageSetup scale="54" orientation="portrait" horizontalDpi="200" verticalDpi="20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3"/>
  <dimension ref="A1:I60"/>
  <sheetViews>
    <sheetView showGridLines="0" zoomScaleNormal="100" workbookViewId="0">
      <selection sqref="A1:F1"/>
    </sheetView>
  </sheetViews>
  <sheetFormatPr baseColWidth="10" defaultRowHeight="13.2"/>
  <cols>
    <col min="1" max="1" width="21.5546875" customWidth="1"/>
    <col min="2" max="2" width="3.5546875" customWidth="1"/>
    <col min="3" max="3" width="40.44140625" customWidth="1"/>
    <col min="4" max="4" width="15.88671875" customWidth="1"/>
  </cols>
  <sheetData>
    <row r="1" spans="1:9" ht="24" customHeight="1">
      <c r="A1" s="206" t="s">
        <v>48</v>
      </c>
      <c r="B1" s="207"/>
      <c r="C1" s="207"/>
      <c r="D1" s="207"/>
      <c r="E1" s="207"/>
      <c r="F1" s="207"/>
      <c r="G1" s="191"/>
      <c r="H1" s="191"/>
      <c r="I1" s="191"/>
    </row>
    <row r="2" spans="1:9" ht="15" customHeight="1">
      <c r="A2" s="204" t="s">
        <v>319</v>
      </c>
      <c r="B2" s="205"/>
      <c r="C2" s="205"/>
      <c r="D2" s="205"/>
      <c r="E2" s="205"/>
      <c r="F2" s="205"/>
    </row>
    <row r="7" spans="1:9" ht="14.4" customHeight="1"/>
    <row r="59" spans="1:6">
      <c r="A59" s="208" t="s">
        <v>324</v>
      </c>
      <c r="B59" s="205"/>
      <c r="C59" s="205"/>
      <c r="D59" s="205"/>
      <c r="E59" s="205"/>
      <c r="F59" s="205"/>
    </row>
    <row r="60" spans="1:6" ht="25.5" customHeight="1">
      <c r="A60" s="203" t="s">
        <v>240</v>
      </c>
      <c r="B60" s="203"/>
      <c r="C60" s="203"/>
      <c r="D60" s="203"/>
      <c r="E60" s="203"/>
    </row>
  </sheetData>
  <mergeCells count="4">
    <mergeCell ref="A60:E60"/>
    <mergeCell ref="A2:F2"/>
    <mergeCell ref="A1:F1"/>
    <mergeCell ref="A59:F59"/>
  </mergeCells>
  <hyperlinks>
    <hyperlink ref="A1" location="Inhalt!A1" display="zurück zum Inhalt" xr:uid="{00000000-0004-0000-0100-000000000000}"/>
  </hyperlinks>
  <pageMargins left="0.7" right="0.7" top="0.78740157499999996" bottom="0.78740157499999996" header="0.3" footer="0.3"/>
  <pageSetup paperSize="9"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51"/>
  <sheetViews>
    <sheetView zoomScaleNormal="100" workbookViewId="0">
      <selection sqref="A1:M1"/>
    </sheetView>
  </sheetViews>
  <sheetFormatPr baseColWidth="10" defaultRowHeight="13.2"/>
  <cols>
    <col min="1" max="1" width="53.33203125" customWidth="1"/>
    <col min="2" max="13" width="16.109375" customWidth="1"/>
    <col min="14" max="34" width="11.44140625" style="154"/>
  </cols>
  <sheetData>
    <row r="1" spans="1:13" ht="24" customHeight="1">
      <c r="A1" s="206" t="s">
        <v>48</v>
      </c>
      <c r="B1" s="207"/>
      <c r="C1" s="207"/>
      <c r="D1" s="207"/>
      <c r="E1" s="207"/>
      <c r="F1" s="207"/>
      <c r="G1" s="207"/>
      <c r="H1" s="207"/>
      <c r="I1" s="207"/>
      <c r="J1" s="207"/>
      <c r="K1" s="207"/>
      <c r="L1" s="207"/>
      <c r="M1" s="207"/>
    </row>
    <row r="2" spans="1:13" ht="15" customHeight="1">
      <c r="A2" s="308" t="s">
        <v>317</v>
      </c>
      <c r="B2" s="308"/>
      <c r="C2" s="308"/>
      <c r="D2" s="308"/>
      <c r="E2" s="308"/>
      <c r="F2" s="308"/>
      <c r="G2" s="308"/>
      <c r="H2" s="308"/>
      <c r="I2" s="308"/>
      <c r="J2" s="170"/>
      <c r="K2" s="170"/>
      <c r="L2" s="154"/>
      <c r="M2" s="154"/>
    </row>
    <row r="3" spans="1:13" ht="12.75" customHeight="1">
      <c r="A3" s="314" t="s">
        <v>195</v>
      </c>
      <c r="B3" s="314" t="s">
        <v>217</v>
      </c>
      <c r="C3" s="309" t="s">
        <v>198</v>
      </c>
      <c r="D3" s="310"/>
      <c r="E3" s="311"/>
      <c r="F3" s="309" t="s">
        <v>212</v>
      </c>
      <c r="G3" s="310"/>
      <c r="H3" s="311"/>
      <c r="I3" s="309" t="s">
        <v>211</v>
      </c>
      <c r="J3" s="312"/>
      <c r="K3" s="312"/>
      <c r="L3" s="310"/>
      <c r="M3" s="310"/>
    </row>
    <row r="4" spans="1:13" ht="25.5" customHeight="1">
      <c r="A4" s="315"/>
      <c r="B4" s="315"/>
      <c r="C4" s="171" t="s">
        <v>207</v>
      </c>
      <c r="D4" s="168" t="s">
        <v>208</v>
      </c>
      <c r="E4" s="168" t="s">
        <v>209</v>
      </c>
      <c r="F4" s="171" t="s">
        <v>210</v>
      </c>
      <c r="G4" s="168" t="s">
        <v>196</v>
      </c>
      <c r="H4" s="168" t="s">
        <v>197</v>
      </c>
      <c r="I4" s="171" t="s">
        <v>202</v>
      </c>
      <c r="J4" s="171" t="s">
        <v>203</v>
      </c>
      <c r="K4" s="171" t="s">
        <v>204</v>
      </c>
      <c r="L4" s="168" t="s">
        <v>205</v>
      </c>
      <c r="M4" s="171" t="s">
        <v>206</v>
      </c>
    </row>
    <row r="5" spans="1:13" ht="12.75" customHeight="1">
      <c r="A5" s="316"/>
      <c r="B5" s="167" t="s">
        <v>83</v>
      </c>
      <c r="C5" s="230" t="s">
        <v>83</v>
      </c>
      <c r="D5" s="306"/>
      <c r="E5" s="306"/>
      <c r="F5" s="230" t="s">
        <v>83</v>
      </c>
      <c r="G5" s="306"/>
      <c r="H5" s="306"/>
      <c r="I5" s="230" t="s">
        <v>83</v>
      </c>
      <c r="J5" s="306"/>
      <c r="K5" s="306"/>
      <c r="L5" s="306"/>
      <c r="M5" s="306"/>
    </row>
    <row r="6" spans="1:13" ht="12.75" customHeight="1">
      <c r="A6" s="92"/>
      <c r="B6" s="96"/>
      <c r="C6" s="313" t="s">
        <v>216</v>
      </c>
      <c r="D6" s="205"/>
      <c r="E6" s="205"/>
      <c r="F6" s="205"/>
      <c r="G6" s="205"/>
      <c r="H6" s="205"/>
      <c r="I6" s="205"/>
      <c r="J6" s="205"/>
      <c r="K6" s="205"/>
      <c r="L6" s="205"/>
      <c r="M6" s="205"/>
    </row>
    <row r="7" spans="1:13" ht="12.75" customHeight="1">
      <c r="A7" s="145" t="s">
        <v>53</v>
      </c>
      <c r="B7" s="190" t="s">
        <v>32</v>
      </c>
      <c r="C7" s="189" t="s">
        <v>32</v>
      </c>
      <c r="D7" s="190" t="s">
        <v>32</v>
      </c>
      <c r="E7" s="189" t="s">
        <v>32</v>
      </c>
      <c r="F7" s="163">
        <v>55</v>
      </c>
      <c r="G7" s="163">
        <v>43</v>
      </c>
      <c r="H7" s="163">
        <v>2</v>
      </c>
      <c r="I7" s="163">
        <v>26.450437217020646</v>
      </c>
      <c r="J7" s="163">
        <v>21.629767454578637</v>
      </c>
      <c r="K7" s="163">
        <v>2.2903983233268574</v>
      </c>
      <c r="L7" s="163">
        <v>49.629397005073869</v>
      </c>
      <c r="M7" s="160" t="s">
        <v>32</v>
      </c>
    </row>
    <row r="8" spans="1:13" ht="12.75" customHeight="1">
      <c r="A8" s="172" t="s">
        <v>199</v>
      </c>
      <c r="B8" s="173" t="s">
        <v>32</v>
      </c>
      <c r="C8" s="173" t="s">
        <v>32</v>
      </c>
      <c r="D8" s="173" t="s">
        <v>32</v>
      </c>
      <c r="E8" s="173" t="s">
        <v>32</v>
      </c>
      <c r="F8" s="174">
        <v>42</v>
      </c>
      <c r="G8" s="174">
        <v>54</v>
      </c>
      <c r="H8" s="174">
        <v>4</v>
      </c>
      <c r="I8" s="174">
        <v>31.252320839702968</v>
      </c>
      <c r="J8" s="174">
        <v>30.617423316074827</v>
      </c>
      <c r="K8" s="174">
        <v>4.5771621135872076</v>
      </c>
      <c r="L8" s="174">
        <v>33.553093730634998</v>
      </c>
      <c r="M8" s="175" t="s">
        <v>32</v>
      </c>
    </row>
    <row r="9" spans="1:13" ht="12.75" customHeight="1">
      <c r="A9" s="144" t="s">
        <v>200</v>
      </c>
      <c r="B9" s="161" t="s">
        <v>32</v>
      </c>
      <c r="C9" s="161" t="s">
        <v>32</v>
      </c>
      <c r="D9" s="161" t="s">
        <v>32</v>
      </c>
      <c r="E9" s="161" t="s">
        <v>32</v>
      </c>
      <c r="F9" s="163">
        <v>62</v>
      </c>
      <c r="G9" s="164">
        <v>37</v>
      </c>
      <c r="H9" s="164">
        <v>1</v>
      </c>
      <c r="I9" s="163">
        <v>24.09965157135872</v>
      </c>
      <c r="J9" s="163">
        <v>17.688171219480818</v>
      </c>
      <c r="K9" s="163">
        <v>0.7125980272353355</v>
      </c>
      <c r="L9" s="164">
        <v>57.499579181925128</v>
      </c>
      <c r="M9" s="162" t="s">
        <v>32</v>
      </c>
    </row>
    <row r="10" spans="1:13" ht="12.75" customHeight="1">
      <c r="A10" s="176" t="s">
        <v>201</v>
      </c>
      <c r="B10" s="177" t="s">
        <v>32</v>
      </c>
      <c r="C10" s="177" t="s">
        <v>32</v>
      </c>
      <c r="D10" s="177" t="s">
        <v>32</v>
      </c>
      <c r="E10" s="177" t="s">
        <v>32</v>
      </c>
      <c r="F10" s="178">
        <v>68</v>
      </c>
      <c r="G10" s="178">
        <v>30</v>
      </c>
      <c r="H10" s="178">
        <v>2</v>
      </c>
      <c r="I10" s="178">
        <v>21.25859067515518</v>
      </c>
      <c r="J10" s="178">
        <v>10.472973247137594</v>
      </c>
      <c r="K10" s="178">
        <v>1.3408119115703281</v>
      </c>
      <c r="L10" s="178">
        <v>66.927624166136894</v>
      </c>
      <c r="M10" s="179" t="s">
        <v>32</v>
      </c>
    </row>
    <row r="11" spans="1:13" ht="12.75" customHeight="1">
      <c r="A11" s="92"/>
      <c r="B11" s="96"/>
      <c r="C11" s="313" t="s">
        <v>213</v>
      </c>
      <c r="D11" s="205"/>
      <c r="E11" s="205"/>
      <c r="F11" s="205"/>
      <c r="G11" s="205"/>
      <c r="H11" s="205"/>
      <c r="I11" s="205"/>
      <c r="J11" s="205"/>
      <c r="K11" s="205"/>
      <c r="L11" s="205"/>
      <c r="M11" s="205"/>
    </row>
    <row r="12" spans="1:13" ht="12.75" customHeight="1">
      <c r="A12" s="145" t="s">
        <v>53</v>
      </c>
      <c r="B12" s="163">
        <v>100</v>
      </c>
      <c r="C12" s="163">
        <v>86</v>
      </c>
      <c r="D12" s="163">
        <v>11</v>
      </c>
      <c r="E12" s="163">
        <v>4</v>
      </c>
      <c r="F12" s="163">
        <v>60</v>
      </c>
      <c r="G12" s="163">
        <v>38</v>
      </c>
      <c r="H12" s="163">
        <v>2</v>
      </c>
      <c r="I12" s="163">
        <v>50</v>
      </c>
      <c r="J12" s="163">
        <v>11</v>
      </c>
      <c r="K12" s="163">
        <v>21</v>
      </c>
      <c r="L12" s="163">
        <v>17</v>
      </c>
      <c r="M12" s="57">
        <v>2</v>
      </c>
    </row>
    <row r="13" spans="1:13" ht="12.75" customHeight="1">
      <c r="A13" s="172" t="s">
        <v>199</v>
      </c>
      <c r="B13" s="173">
        <v>36</v>
      </c>
      <c r="C13" s="173">
        <v>90</v>
      </c>
      <c r="D13" s="173">
        <v>8</v>
      </c>
      <c r="E13" s="173">
        <v>2</v>
      </c>
      <c r="F13" s="174">
        <v>61</v>
      </c>
      <c r="G13" s="174">
        <v>37</v>
      </c>
      <c r="H13" s="174">
        <v>2</v>
      </c>
      <c r="I13" s="174">
        <v>57</v>
      </c>
      <c r="J13" s="174">
        <v>12</v>
      </c>
      <c r="K13" s="174">
        <v>14</v>
      </c>
      <c r="L13" s="174">
        <v>15</v>
      </c>
      <c r="M13" s="175">
        <v>2</v>
      </c>
    </row>
    <row r="14" spans="1:13" ht="12.75" customHeight="1">
      <c r="A14" s="144" t="s">
        <v>200</v>
      </c>
      <c r="B14" s="161">
        <v>45</v>
      </c>
      <c r="C14" s="161">
        <v>88</v>
      </c>
      <c r="D14" s="161">
        <v>9</v>
      </c>
      <c r="E14" s="161">
        <v>3</v>
      </c>
      <c r="F14" s="163">
        <v>61</v>
      </c>
      <c r="G14" s="164">
        <v>37</v>
      </c>
      <c r="H14" s="164">
        <v>2</v>
      </c>
      <c r="I14" s="163">
        <v>51</v>
      </c>
      <c r="J14" s="163">
        <v>11</v>
      </c>
      <c r="K14" s="163">
        <v>18</v>
      </c>
      <c r="L14" s="164">
        <v>18</v>
      </c>
      <c r="M14" s="162">
        <v>2</v>
      </c>
    </row>
    <row r="15" spans="1:13" ht="12.75" customHeight="1">
      <c r="A15" s="176" t="s">
        <v>201</v>
      </c>
      <c r="B15" s="177">
        <v>19</v>
      </c>
      <c r="C15" s="177">
        <v>72</v>
      </c>
      <c r="D15" s="177">
        <v>21</v>
      </c>
      <c r="E15" s="177">
        <v>7</v>
      </c>
      <c r="F15" s="178">
        <v>54</v>
      </c>
      <c r="G15" s="178">
        <v>43</v>
      </c>
      <c r="H15" s="178">
        <v>4</v>
      </c>
      <c r="I15" s="178">
        <v>35</v>
      </c>
      <c r="J15" s="178">
        <v>6</v>
      </c>
      <c r="K15" s="178">
        <v>42</v>
      </c>
      <c r="L15" s="178">
        <v>16</v>
      </c>
      <c r="M15" s="179">
        <v>1</v>
      </c>
    </row>
    <row r="16" spans="1:13" ht="12.75" customHeight="1">
      <c r="A16" s="92"/>
      <c r="B16" s="96"/>
      <c r="C16" s="313" t="s">
        <v>214</v>
      </c>
      <c r="D16" s="205"/>
      <c r="E16" s="205"/>
      <c r="F16" s="205"/>
      <c r="G16" s="205"/>
      <c r="H16" s="205"/>
      <c r="I16" s="205"/>
      <c r="J16" s="205"/>
      <c r="K16" s="205"/>
      <c r="L16" s="205"/>
      <c r="M16" s="205"/>
    </row>
    <row r="17" spans="1:13" ht="12.75" customHeight="1">
      <c r="A17" s="145" t="s">
        <v>53</v>
      </c>
      <c r="B17" s="163">
        <v>100</v>
      </c>
      <c r="C17" s="163">
        <v>55</v>
      </c>
      <c r="D17" s="163">
        <v>28</v>
      </c>
      <c r="E17" s="163">
        <v>18</v>
      </c>
      <c r="F17" s="163">
        <v>27</v>
      </c>
      <c r="G17" s="163">
        <v>58</v>
      </c>
      <c r="H17" s="163">
        <v>14</v>
      </c>
      <c r="I17" s="163">
        <v>20</v>
      </c>
      <c r="J17" s="163">
        <v>16</v>
      </c>
      <c r="K17" s="163">
        <v>57</v>
      </c>
      <c r="L17" s="163">
        <v>7</v>
      </c>
      <c r="M17" s="57">
        <v>1</v>
      </c>
    </row>
    <row r="18" spans="1:13" ht="12.75" customHeight="1">
      <c r="A18" s="172" t="s">
        <v>199</v>
      </c>
      <c r="B18" s="173">
        <v>36</v>
      </c>
      <c r="C18" s="173">
        <v>65</v>
      </c>
      <c r="D18" s="173">
        <v>28</v>
      </c>
      <c r="E18" s="173">
        <v>6</v>
      </c>
      <c r="F18" s="174">
        <v>27</v>
      </c>
      <c r="G18" s="174">
        <v>61</v>
      </c>
      <c r="H18" s="174">
        <v>12</v>
      </c>
      <c r="I18" s="174">
        <v>21</v>
      </c>
      <c r="J18" s="174">
        <v>16</v>
      </c>
      <c r="K18" s="174">
        <v>56</v>
      </c>
      <c r="L18" s="174">
        <v>5</v>
      </c>
      <c r="M18" s="175">
        <v>1</v>
      </c>
    </row>
    <row r="19" spans="1:13" ht="12.75" customHeight="1">
      <c r="A19" s="144" t="s">
        <v>200</v>
      </c>
      <c r="B19" s="161">
        <v>45</v>
      </c>
      <c r="C19" s="161">
        <v>59</v>
      </c>
      <c r="D19" s="161">
        <v>25</v>
      </c>
      <c r="E19" s="161">
        <v>16</v>
      </c>
      <c r="F19" s="163">
        <v>32</v>
      </c>
      <c r="G19" s="164">
        <v>56</v>
      </c>
      <c r="H19" s="164">
        <v>12</v>
      </c>
      <c r="I19" s="163">
        <v>23</v>
      </c>
      <c r="J19" s="163">
        <v>20</v>
      </c>
      <c r="K19" s="163">
        <v>48</v>
      </c>
      <c r="L19" s="164">
        <v>8</v>
      </c>
      <c r="M19" s="162">
        <v>1</v>
      </c>
    </row>
    <row r="20" spans="1:13" ht="12.75" customHeight="1">
      <c r="A20" s="176" t="s">
        <v>201</v>
      </c>
      <c r="B20" s="177">
        <v>19</v>
      </c>
      <c r="C20" s="177">
        <v>23</v>
      </c>
      <c r="D20" s="177">
        <v>33</v>
      </c>
      <c r="E20" s="177">
        <v>44</v>
      </c>
      <c r="F20" s="178">
        <v>17</v>
      </c>
      <c r="G20" s="178">
        <v>58</v>
      </c>
      <c r="H20" s="178">
        <v>25</v>
      </c>
      <c r="I20" s="178">
        <v>8</v>
      </c>
      <c r="J20" s="178">
        <v>6</v>
      </c>
      <c r="K20" s="178">
        <v>77</v>
      </c>
      <c r="L20" s="178">
        <v>7</v>
      </c>
      <c r="M20" s="179">
        <v>1</v>
      </c>
    </row>
    <row r="21" spans="1:13" ht="12.75" customHeight="1">
      <c r="A21" s="307" t="s">
        <v>215</v>
      </c>
      <c r="B21" s="307"/>
      <c r="C21" s="307"/>
      <c r="D21" s="307"/>
      <c r="E21" s="307"/>
      <c r="F21" s="307"/>
      <c r="G21" s="307"/>
      <c r="H21" s="307"/>
      <c r="I21" s="307"/>
      <c r="J21" s="169"/>
      <c r="K21" s="169"/>
      <c r="L21" s="154"/>
      <c r="M21" s="154"/>
    </row>
    <row r="22" spans="1:13" s="154" customFormat="1"/>
    <row r="23" spans="1:13" s="154" customFormat="1"/>
    <row r="24" spans="1:13" s="154" customFormat="1"/>
    <row r="25" spans="1:13" s="154" customFormat="1"/>
    <row r="26" spans="1:13" s="154" customFormat="1"/>
    <row r="27" spans="1:13" s="154" customFormat="1"/>
    <row r="28" spans="1:13" s="154" customFormat="1"/>
    <row r="29" spans="1:13" s="154" customFormat="1"/>
    <row r="30" spans="1:13" s="154" customFormat="1"/>
    <row r="31" spans="1:13" s="154" customFormat="1"/>
    <row r="32" spans="1:13" s="154" customFormat="1"/>
    <row r="33" s="154" customFormat="1"/>
    <row r="34" s="154" customFormat="1"/>
    <row r="35" s="154" customFormat="1"/>
    <row r="36" s="154" customFormat="1"/>
    <row r="37" s="154" customFormat="1"/>
    <row r="38" s="154" customFormat="1"/>
    <row r="39" s="154" customFormat="1"/>
    <row r="40" s="154" customFormat="1"/>
    <row r="41" s="154" customFormat="1"/>
    <row r="42" s="154" customFormat="1"/>
    <row r="43" s="154" customFormat="1"/>
    <row r="44" s="154" customFormat="1"/>
    <row r="45" s="154" customFormat="1"/>
    <row r="46" s="154" customFormat="1"/>
    <row r="47" s="154" customFormat="1"/>
    <row r="48" s="154" customFormat="1"/>
    <row r="49" s="154" customFormat="1"/>
    <row r="50" s="154" customFormat="1"/>
    <row r="51" s="154" customFormat="1"/>
  </sheetData>
  <mergeCells count="14">
    <mergeCell ref="A1:M1"/>
    <mergeCell ref="I5:M5"/>
    <mergeCell ref="A21:I21"/>
    <mergeCell ref="A2:I2"/>
    <mergeCell ref="C3:E3"/>
    <mergeCell ref="F3:H3"/>
    <mergeCell ref="I3:M3"/>
    <mergeCell ref="C6:M6"/>
    <mergeCell ref="C11:M11"/>
    <mergeCell ref="C16:M16"/>
    <mergeCell ref="A3:A5"/>
    <mergeCell ref="B3:B4"/>
    <mergeCell ref="C5:E5"/>
    <mergeCell ref="F5:H5"/>
  </mergeCells>
  <hyperlinks>
    <hyperlink ref="A1" location="Inhalt!A1" display="zurück zum Inhalt" xr:uid="{00000000-0004-0000-1200-000000000000}"/>
  </hyperlinks>
  <pageMargins left="0.7" right="0.7" top="0.78740157499999996" bottom="0.78740157499999996"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zoomScaleNormal="100" workbookViewId="0">
      <selection sqref="A1:N1"/>
    </sheetView>
  </sheetViews>
  <sheetFormatPr baseColWidth="10" defaultColWidth="11.44140625" defaultRowHeight="13.2"/>
  <cols>
    <col min="1" max="1" width="11.6640625" style="154" customWidth="1"/>
    <col min="2" max="10" width="10.6640625" style="154" customWidth="1"/>
    <col min="11" max="11" width="10.88671875" style="154" customWidth="1"/>
    <col min="12" max="13" width="10.6640625" style="154" customWidth="1"/>
    <col min="14" max="16384" width="11.44140625" style="154"/>
  </cols>
  <sheetData>
    <row r="1" spans="1:14" ht="24" customHeight="1">
      <c r="A1" s="213" t="s">
        <v>48</v>
      </c>
      <c r="B1" s="214"/>
      <c r="C1" s="214"/>
      <c r="D1" s="214"/>
      <c r="E1" s="214"/>
      <c r="F1" s="214"/>
      <c r="G1" s="214"/>
      <c r="H1" s="214"/>
      <c r="I1" s="214"/>
      <c r="J1" s="214"/>
      <c r="K1" s="214"/>
      <c r="L1" s="214"/>
      <c r="M1" s="214"/>
      <c r="N1" s="214"/>
    </row>
    <row r="2" spans="1:14" ht="15" customHeight="1">
      <c r="A2" s="215" t="s">
        <v>249</v>
      </c>
      <c r="B2" s="216"/>
      <c r="C2" s="216"/>
      <c r="D2" s="216"/>
      <c r="E2" s="216"/>
      <c r="F2" s="216"/>
      <c r="G2" s="216"/>
      <c r="H2" s="216"/>
      <c r="I2" s="216"/>
      <c r="J2" s="216"/>
      <c r="K2" s="216"/>
      <c r="L2" s="216"/>
      <c r="M2" s="216"/>
      <c r="N2" s="216"/>
    </row>
    <row r="3" spans="1:14" ht="25.5" customHeight="1">
      <c r="A3" s="221" t="s">
        <v>82</v>
      </c>
      <c r="B3" s="217" t="s">
        <v>30</v>
      </c>
      <c r="C3" s="223" t="s">
        <v>246</v>
      </c>
      <c r="D3" s="223"/>
      <c r="E3" s="223"/>
      <c r="F3" s="223"/>
      <c r="G3" s="223"/>
      <c r="H3" s="223"/>
      <c r="I3" s="218" t="s">
        <v>2</v>
      </c>
      <c r="J3" s="226"/>
      <c r="K3" s="227"/>
      <c r="L3" s="223" t="s">
        <v>167</v>
      </c>
      <c r="M3" s="218"/>
      <c r="N3" s="217" t="s">
        <v>218</v>
      </c>
    </row>
    <row r="4" spans="1:14" ht="12.75" customHeight="1">
      <c r="A4" s="221"/>
      <c r="B4" s="217"/>
      <c r="C4" s="224" t="s">
        <v>3</v>
      </c>
      <c r="D4" s="225" t="s">
        <v>4</v>
      </c>
      <c r="E4" s="225"/>
      <c r="F4" s="225"/>
      <c r="G4" s="225"/>
      <c r="H4" s="225"/>
      <c r="I4" s="224" t="s">
        <v>3</v>
      </c>
      <c r="J4" s="43" t="s">
        <v>4</v>
      </c>
      <c r="K4" s="43" t="s">
        <v>122</v>
      </c>
      <c r="L4" s="225" t="s">
        <v>3</v>
      </c>
      <c r="M4" s="44" t="s">
        <v>4</v>
      </c>
      <c r="N4" s="217"/>
    </row>
    <row r="5" spans="1:14" ht="63.75" customHeight="1">
      <c r="A5" s="221"/>
      <c r="B5" s="218"/>
      <c r="C5" s="223"/>
      <c r="D5" s="43" t="s">
        <v>168</v>
      </c>
      <c r="E5" s="43" t="s">
        <v>6</v>
      </c>
      <c r="F5" s="43" t="s">
        <v>7</v>
      </c>
      <c r="G5" s="43" t="s">
        <v>8</v>
      </c>
      <c r="H5" s="143" t="s">
        <v>253</v>
      </c>
      <c r="I5" s="223"/>
      <c r="J5" s="32" t="s">
        <v>169</v>
      </c>
      <c r="K5" s="32" t="s">
        <v>170</v>
      </c>
      <c r="L5" s="225"/>
      <c r="M5" s="44" t="s">
        <v>77</v>
      </c>
      <c r="N5" s="218"/>
    </row>
    <row r="6" spans="1:14">
      <c r="A6" s="222"/>
      <c r="B6" s="219" t="s">
        <v>10</v>
      </c>
      <c r="C6" s="220"/>
      <c r="D6" s="220"/>
      <c r="E6" s="220"/>
      <c r="F6" s="220"/>
      <c r="G6" s="220"/>
      <c r="H6" s="220"/>
      <c r="I6" s="220"/>
      <c r="J6" s="220"/>
      <c r="K6" s="220"/>
      <c r="L6" s="220"/>
      <c r="M6" s="220"/>
      <c r="N6" s="220"/>
    </row>
    <row r="7" spans="1:14">
      <c r="A7" s="28">
        <v>2011</v>
      </c>
      <c r="B7" s="23">
        <v>51944</v>
      </c>
      <c r="C7" s="23">
        <v>34420</v>
      </c>
      <c r="D7" s="23">
        <v>16103</v>
      </c>
      <c r="E7" s="23">
        <v>3606</v>
      </c>
      <c r="F7" s="23">
        <v>2530</v>
      </c>
      <c r="G7" s="23">
        <v>3124</v>
      </c>
      <c r="H7" s="23">
        <v>2766</v>
      </c>
      <c r="I7" s="23">
        <v>8831</v>
      </c>
      <c r="J7" s="23">
        <v>2857</v>
      </c>
      <c r="K7" s="23">
        <v>1651</v>
      </c>
      <c r="L7" s="23">
        <v>563</v>
      </c>
      <c r="M7" s="31">
        <v>319</v>
      </c>
      <c r="N7" s="31">
        <v>97409</v>
      </c>
    </row>
    <row r="8" spans="1:14">
      <c r="A8" s="29">
        <v>2012</v>
      </c>
      <c r="B8" s="33">
        <v>52484</v>
      </c>
      <c r="C8" s="33">
        <v>34239</v>
      </c>
      <c r="D8" s="33">
        <v>15971</v>
      </c>
      <c r="E8" s="33">
        <v>3416</v>
      </c>
      <c r="F8" s="33">
        <v>2525</v>
      </c>
      <c r="G8" s="33">
        <v>3122</v>
      </c>
      <c r="H8" s="33">
        <v>3003</v>
      </c>
      <c r="I8" s="33">
        <v>8851</v>
      </c>
      <c r="J8" s="33">
        <v>2818</v>
      </c>
      <c r="K8" s="33">
        <v>1790</v>
      </c>
      <c r="L8" s="33">
        <v>604</v>
      </c>
      <c r="M8" s="46">
        <v>329</v>
      </c>
      <c r="N8" s="46">
        <v>97968</v>
      </c>
    </row>
    <row r="9" spans="1:14">
      <c r="A9" s="28">
        <v>2013</v>
      </c>
      <c r="B9" s="24">
        <v>53415</v>
      </c>
      <c r="C9" s="24">
        <v>33810</v>
      </c>
      <c r="D9" s="24">
        <v>15749</v>
      </c>
      <c r="E9" s="24">
        <v>3193</v>
      </c>
      <c r="F9" s="24">
        <v>2399</v>
      </c>
      <c r="G9" s="23">
        <v>3124</v>
      </c>
      <c r="H9" s="24">
        <v>3234</v>
      </c>
      <c r="I9" s="24">
        <v>8855</v>
      </c>
      <c r="J9" s="24">
        <v>2795</v>
      </c>
      <c r="K9" s="24">
        <v>1795</v>
      </c>
      <c r="L9" s="24">
        <v>605</v>
      </c>
      <c r="M9" s="27">
        <v>329</v>
      </c>
      <c r="N9" s="27">
        <v>98480</v>
      </c>
    </row>
    <row r="10" spans="1:14">
      <c r="A10" s="29">
        <v>2014</v>
      </c>
      <c r="B10" s="41">
        <v>54536</v>
      </c>
      <c r="C10" s="33">
        <v>33635</v>
      </c>
      <c r="D10" s="47">
        <v>15578</v>
      </c>
      <c r="E10" s="33">
        <v>3039</v>
      </c>
      <c r="F10" s="33">
        <v>2313</v>
      </c>
      <c r="G10" s="33">
        <v>3125</v>
      </c>
      <c r="H10" s="33">
        <v>3580</v>
      </c>
      <c r="I10" s="40">
        <v>8874</v>
      </c>
      <c r="J10" s="33">
        <v>2793</v>
      </c>
      <c r="K10" s="33">
        <v>1813</v>
      </c>
      <c r="L10" s="33">
        <v>614</v>
      </c>
      <c r="M10" s="46">
        <v>339</v>
      </c>
      <c r="N10" s="46">
        <v>99472</v>
      </c>
    </row>
    <row r="11" spans="1:14">
      <c r="A11" s="28">
        <v>2015</v>
      </c>
      <c r="B11" s="25">
        <v>54871</v>
      </c>
      <c r="C11" s="24">
        <v>33687</v>
      </c>
      <c r="D11" s="26">
        <v>15483</v>
      </c>
      <c r="E11" s="24">
        <v>2892</v>
      </c>
      <c r="F11" s="24">
        <v>2256</v>
      </c>
      <c r="G11" s="23">
        <v>3097</v>
      </c>
      <c r="H11" s="24">
        <v>3809</v>
      </c>
      <c r="I11" s="25">
        <v>8813</v>
      </c>
      <c r="J11" s="24">
        <v>2725</v>
      </c>
      <c r="K11" s="24">
        <v>1830</v>
      </c>
      <c r="L11" s="24">
        <v>610</v>
      </c>
      <c r="M11" s="27">
        <v>337</v>
      </c>
      <c r="N11" s="27">
        <v>99811</v>
      </c>
    </row>
    <row r="12" spans="1:14">
      <c r="A12" s="29">
        <v>2016</v>
      </c>
      <c r="B12" s="41">
        <v>55293</v>
      </c>
      <c r="C12" s="33">
        <v>33484</v>
      </c>
      <c r="D12" s="47">
        <v>15456</v>
      </c>
      <c r="E12" s="33">
        <v>2625</v>
      </c>
      <c r="F12" s="33">
        <v>2070</v>
      </c>
      <c r="G12" s="33">
        <v>3110</v>
      </c>
      <c r="H12" s="33">
        <v>3907</v>
      </c>
      <c r="I12" s="40">
        <v>8852</v>
      </c>
      <c r="J12" s="33">
        <v>2922</v>
      </c>
      <c r="K12" s="33">
        <v>1806</v>
      </c>
      <c r="L12" s="33">
        <v>616</v>
      </c>
      <c r="M12" s="46">
        <v>341</v>
      </c>
      <c r="N12" s="46">
        <v>100051</v>
      </c>
    </row>
    <row r="13" spans="1:14">
      <c r="A13" s="28">
        <v>2017</v>
      </c>
      <c r="B13" s="25">
        <v>55933</v>
      </c>
      <c r="C13" s="24">
        <v>32995</v>
      </c>
      <c r="D13" s="26">
        <v>15409</v>
      </c>
      <c r="E13" s="24">
        <v>2344</v>
      </c>
      <c r="F13" s="24">
        <v>1940</v>
      </c>
      <c r="G13" s="23">
        <v>3118</v>
      </c>
      <c r="H13" s="24">
        <v>3961</v>
      </c>
      <c r="I13" s="25">
        <v>8770</v>
      </c>
      <c r="J13" s="24">
        <v>2912</v>
      </c>
      <c r="K13" s="24">
        <v>1780</v>
      </c>
      <c r="L13" s="24">
        <v>672</v>
      </c>
      <c r="M13" s="27">
        <v>375</v>
      </c>
      <c r="N13" s="27">
        <v>100150</v>
      </c>
    </row>
    <row r="14" spans="1:14">
      <c r="A14" s="29">
        <v>2018</v>
      </c>
      <c r="B14" s="41">
        <v>56708</v>
      </c>
      <c r="C14" s="33">
        <v>32576</v>
      </c>
      <c r="D14" s="47">
        <v>15398</v>
      </c>
      <c r="E14" s="33">
        <v>2111</v>
      </c>
      <c r="F14" s="33">
        <v>1853</v>
      </c>
      <c r="G14" s="33">
        <v>3124</v>
      </c>
      <c r="H14" s="33">
        <v>3999</v>
      </c>
      <c r="I14" s="40">
        <v>8621</v>
      </c>
      <c r="J14" s="33">
        <v>2785</v>
      </c>
      <c r="K14" s="33">
        <v>1745</v>
      </c>
      <c r="L14" s="33">
        <v>681</v>
      </c>
      <c r="M14" s="46">
        <v>387</v>
      </c>
      <c r="N14" s="46">
        <v>100331</v>
      </c>
    </row>
    <row r="15" spans="1:14">
      <c r="A15" s="28">
        <v>2019</v>
      </c>
      <c r="B15" s="25">
        <v>57594</v>
      </c>
      <c r="C15" s="24">
        <v>32332</v>
      </c>
      <c r="D15" s="26">
        <v>15431</v>
      </c>
      <c r="E15" s="24">
        <v>1915</v>
      </c>
      <c r="F15" s="24">
        <v>1781</v>
      </c>
      <c r="G15" s="23">
        <v>3141</v>
      </c>
      <c r="H15" s="24">
        <v>3997</v>
      </c>
      <c r="I15" s="25">
        <v>8534</v>
      </c>
      <c r="J15" s="24">
        <v>2721</v>
      </c>
      <c r="K15" s="24">
        <v>1794</v>
      </c>
      <c r="L15" s="24">
        <v>683</v>
      </c>
      <c r="M15" s="27">
        <v>386</v>
      </c>
      <c r="N15" s="27">
        <v>100937</v>
      </c>
    </row>
    <row r="16" spans="1:14">
      <c r="A16" s="29">
        <v>2020</v>
      </c>
      <c r="B16" s="41">
        <v>58500</v>
      </c>
      <c r="C16" s="33">
        <v>32228</v>
      </c>
      <c r="D16" s="47">
        <v>15447</v>
      </c>
      <c r="E16" s="33">
        <v>1818</v>
      </c>
      <c r="F16" s="33">
        <v>1752</v>
      </c>
      <c r="G16" s="33">
        <v>3146</v>
      </c>
      <c r="H16" s="33">
        <v>4019</v>
      </c>
      <c r="I16" s="40">
        <v>8332</v>
      </c>
      <c r="J16" s="33">
        <v>2571</v>
      </c>
      <c r="K16" s="33">
        <v>2116</v>
      </c>
      <c r="L16" s="33">
        <v>690</v>
      </c>
      <c r="M16" s="46">
        <v>391</v>
      </c>
      <c r="N16" s="46">
        <v>101866</v>
      </c>
    </row>
    <row r="17" spans="1:14">
      <c r="A17" s="28">
        <v>2021</v>
      </c>
      <c r="B17" s="25">
        <v>59323</v>
      </c>
      <c r="C17" s="24">
        <v>32206</v>
      </c>
      <c r="D17" s="26">
        <v>15466</v>
      </c>
      <c r="E17" s="24">
        <v>1757</v>
      </c>
      <c r="F17" s="24">
        <v>1724</v>
      </c>
      <c r="G17" s="23">
        <v>3151</v>
      </c>
      <c r="H17" s="24">
        <v>4058</v>
      </c>
      <c r="I17" s="25">
        <v>8279</v>
      </c>
      <c r="J17" s="24">
        <v>2541</v>
      </c>
      <c r="K17" s="24">
        <v>2112</v>
      </c>
      <c r="L17" s="24">
        <v>698</v>
      </c>
      <c r="M17" s="27">
        <v>398</v>
      </c>
      <c r="N17" s="27">
        <v>102618</v>
      </c>
    </row>
    <row r="18" spans="1:14">
      <c r="A18" s="34">
        <v>2022</v>
      </c>
      <c r="B18" s="35">
        <v>60045</v>
      </c>
      <c r="C18" s="36">
        <v>32666</v>
      </c>
      <c r="D18" s="37">
        <v>15510</v>
      </c>
      <c r="E18" s="36">
        <v>1717</v>
      </c>
      <c r="F18" s="36">
        <v>1710</v>
      </c>
      <c r="G18" s="38">
        <v>3156</v>
      </c>
      <c r="H18" s="36">
        <v>4113</v>
      </c>
      <c r="I18" s="35">
        <v>8268</v>
      </c>
      <c r="J18" s="36">
        <v>2607</v>
      </c>
      <c r="K18" s="36">
        <v>2348</v>
      </c>
      <c r="L18" s="36">
        <v>713</v>
      </c>
      <c r="M18" s="39">
        <v>412</v>
      </c>
      <c r="N18" s="39">
        <v>104040</v>
      </c>
    </row>
    <row r="19" spans="1:14">
      <c r="A19" s="28">
        <v>2023</v>
      </c>
      <c r="B19" s="25">
        <v>60662</v>
      </c>
      <c r="C19" s="24">
        <v>32758</v>
      </c>
      <c r="D19" s="26">
        <v>15531</v>
      </c>
      <c r="E19" s="24">
        <v>1692</v>
      </c>
      <c r="F19" s="24">
        <v>1699</v>
      </c>
      <c r="G19" s="23">
        <v>3160</v>
      </c>
      <c r="H19" s="27">
        <v>4155</v>
      </c>
      <c r="I19" s="31">
        <v>8314</v>
      </c>
      <c r="J19" s="24">
        <v>2711</v>
      </c>
      <c r="K19" s="24">
        <v>2156</v>
      </c>
      <c r="L19" s="24">
        <v>722</v>
      </c>
      <c r="M19" s="27">
        <v>415</v>
      </c>
      <c r="N19" s="27">
        <v>104612</v>
      </c>
    </row>
    <row r="20" spans="1:14">
      <c r="A20" s="30">
        <v>2024</v>
      </c>
      <c r="B20" s="42">
        <v>61031</v>
      </c>
      <c r="C20" s="42">
        <v>32836</v>
      </c>
      <c r="D20" s="42">
        <v>15566</v>
      </c>
      <c r="E20" s="42">
        <v>749</v>
      </c>
      <c r="F20" s="42">
        <v>1698</v>
      </c>
      <c r="G20" s="42">
        <v>3172</v>
      </c>
      <c r="H20" s="42">
        <v>5148</v>
      </c>
      <c r="I20" s="42">
        <v>8333</v>
      </c>
      <c r="J20" s="42">
        <v>2732</v>
      </c>
      <c r="K20" s="42">
        <v>2157</v>
      </c>
      <c r="L20" s="42">
        <v>718</v>
      </c>
      <c r="M20" s="42">
        <v>410</v>
      </c>
      <c r="N20" s="42">
        <v>105075</v>
      </c>
    </row>
    <row r="21" spans="1:14" ht="12.75" customHeight="1">
      <c r="A21" s="209" t="s">
        <v>320</v>
      </c>
      <c r="B21" s="210"/>
      <c r="C21" s="210"/>
      <c r="D21" s="210"/>
      <c r="E21" s="210"/>
      <c r="F21" s="210"/>
      <c r="G21" s="210"/>
      <c r="H21" s="210"/>
      <c r="I21" s="210"/>
      <c r="J21" s="210"/>
      <c r="K21" s="210"/>
      <c r="L21" s="210"/>
      <c r="M21" s="210"/>
      <c r="N21" s="210"/>
    </row>
    <row r="22" spans="1:14" ht="12.75" customHeight="1">
      <c r="A22" s="209" t="s">
        <v>171</v>
      </c>
      <c r="B22" s="210"/>
      <c r="C22" s="210"/>
      <c r="D22" s="210"/>
      <c r="E22" s="210"/>
      <c r="F22" s="210"/>
      <c r="G22" s="210"/>
      <c r="H22" s="210"/>
      <c r="I22" s="210"/>
      <c r="J22" s="210"/>
      <c r="K22" s="210"/>
      <c r="L22" s="210"/>
      <c r="M22" s="210"/>
      <c r="N22" s="210"/>
    </row>
    <row r="23" spans="1:14" ht="12.75" customHeight="1">
      <c r="A23" s="209" t="s">
        <v>118</v>
      </c>
      <c r="B23" s="210"/>
      <c r="C23" s="210"/>
      <c r="D23" s="210"/>
      <c r="E23" s="210"/>
      <c r="F23" s="210"/>
      <c r="G23" s="210"/>
      <c r="H23" s="210"/>
      <c r="I23" s="210"/>
      <c r="J23" s="210"/>
      <c r="K23" s="210"/>
      <c r="L23" s="210"/>
      <c r="M23" s="210"/>
      <c r="N23" s="210"/>
    </row>
    <row r="24" spans="1:14" ht="25.5" customHeight="1">
      <c r="A24" s="211" t="s">
        <v>243</v>
      </c>
      <c r="B24" s="212"/>
      <c r="C24" s="212"/>
      <c r="D24" s="212"/>
      <c r="E24" s="212"/>
      <c r="F24" s="212"/>
      <c r="G24" s="212"/>
      <c r="H24" s="212"/>
      <c r="I24" s="212"/>
      <c r="J24" s="212"/>
      <c r="K24" s="212"/>
      <c r="L24" s="212"/>
      <c r="M24" s="212"/>
      <c r="N24" s="212"/>
    </row>
    <row r="25" spans="1:14" ht="25.5" customHeight="1">
      <c r="A25" s="211" t="s">
        <v>244</v>
      </c>
      <c r="B25" s="210"/>
      <c r="C25" s="210"/>
      <c r="D25" s="210"/>
      <c r="E25" s="210"/>
      <c r="F25" s="210"/>
      <c r="G25" s="210"/>
      <c r="H25" s="210"/>
      <c r="I25" s="210"/>
      <c r="J25" s="210"/>
      <c r="K25" s="210"/>
      <c r="L25" s="210"/>
      <c r="M25" s="210"/>
      <c r="N25" s="210"/>
    </row>
    <row r="26" spans="1:14" ht="12.75" customHeight="1">
      <c r="A26" s="209" t="s">
        <v>172</v>
      </c>
      <c r="B26" s="210"/>
      <c r="C26" s="210"/>
      <c r="D26" s="210"/>
      <c r="E26" s="210"/>
      <c r="F26" s="210"/>
      <c r="G26" s="210"/>
      <c r="H26" s="210"/>
      <c r="I26" s="210"/>
      <c r="J26" s="210"/>
      <c r="K26" s="210"/>
      <c r="L26" s="210"/>
      <c r="M26" s="210"/>
      <c r="N26" s="210"/>
    </row>
    <row r="27" spans="1:14" ht="38.25" customHeight="1">
      <c r="A27" s="211" t="s">
        <v>245</v>
      </c>
      <c r="B27" s="212"/>
      <c r="C27" s="212"/>
      <c r="D27" s="212"/>
      <c r="E27" s="212"/>
      <c r="F27" s="212"/>
      <c r="G27" s="212"/>
      <c r="H27" s="212"/>
      <c r="I27" s="212"/>
      <c r="J27" s="212"/>
      <c r="K27" s="212"/>
      <c r="L27" s="212"/>
      <c r="M27" s="212"/>
      <c r="N27" s="212"/>
    </row>
    <row r="28" spans="1:14">
      <c r="A28" s="209" t="s">
        <v>287</v>
      </c>
      <c r="B28" s="210"/>
      <c r="C28" s="210"/>
      <c r="D28" s="210"/>
      <c r="E28" s="210"/>
      <c r="F28" s="210"/>
      <c r="G28" s="210"/>
      <c r="H28" s="210"/>
      <c r="I28" s="210"/>
      <c r="J28" s="210"/>
      <c r="K28" s="210"/>
      <c r="L28" s="210"/>
      <c r="M28" s="210"/>
      <c r="N28" s="210"/>
    </row>
    <row r="29" spans="1:14" ht="12.75" customHeight="1">
      <c r="A29" s="209" t="s">
        <v>58</v>
      </c>
      <c r="B29" s="210"/>
      <c r="C29" s="210"/>
      <c r="D29" s="210"/>
      <c r="E29" s="210"/>
      <c r="F29" s="210"/>
      <c r="G29" s="210"/>
      <c r="H29" s="210"/>
      <c r="I29" s="210"/>
      <c r="J29" s="210"/>
      <c r="K29" s="210"/>
      <c r="L29" s="210"/>
      <c r="M29" s="210"/>
      <c r="N29" s="210"/>
    </row>
    <row r="30" spans="1:14" ht="12.75" customHeight="1"/>
  </sheetData>
  <mergeCells count="22">
    <mergeCell ref="A1:N1"/>
    <mergeCell ref="A2:N2"/>
    <mergeCell ref="N3:N5"/>
    <mergeCell ref="B6:N6"/>
    <mergeCell ref="A3:A6"/>
    <mergeCell ref="B3:B5"/>
    <mergeCell ref="C3:H3"/>
    <mergeCell ref="L3:M3"/>
    <mergeCell ref="C4:C5"/>
    <mergeCell ref="D4:H4"/>
    <mergeCell ref="I4:I5"/>
    <mergeCell ref="L4:L5"/>
    <mergeCell ref="I3:K3"/>
    <mergeCell ref="A29:N29"/>
    <mergeCell ref="A28:N28"/>
    <mergeCell ref="A21:N21"/>
    <mergeCell ref="A22:N22"/>
    <mergeCell ref="A23:N23"/>
    <mergeCell ref="A24:N24"/>
    <mergeCell ref="A25:N25"/>
    <mergeCell ref="A26:N26"/>
    <mergeCell ref="A27:N27"/>
  </mergeCells>
  <hyperlinks>
    <hyperlink ref="A1" location="Inhalt!A1" display="zurück zum Inhalt" xr:uid="{00000000-0004-0000-0200-00000000000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14"/>
  <sheetViews>
    <sheetView zoomScaleNormal="100" workbookViewId="0">
      <selection sqref="A1:I1"/>
    </sheetView>
  </sheetViews>
  <sheetFormatPr baseColWidth="10" defaultRowHeight="13.2"/>
  <cols>
    <col min="1" max="1" width="11.6640625" customWidth="1"/>
    <col min="2" max="10" width="10.6640625" customWidth="1"/>
    <col min="11" max="11" width="10.88671875" customWidth="1"/>
    <col min="12" max="13" width="10.6640625" customWidth="1"/>
    <col min="14" max="34" width="11.44140625" style="154"/>
  </cols>
  <sheetData>
    <row r="1" spans="1:15" ht="24" customHeight="1">
      <c r="A1" s="206" t="s">
        <v>48</v>
      </c>
      <c r="B1" s="206"/>
      <c r="C1" s="206"/>
      <c r="D1" s="206"/>
      <c r="E1" s="206"/>
      <c r="F1" s="206"/>
      <c r="G1" s="206"/>
      <c r="H1" s="206"/>
      <c r="I1" s="206"/>
      <c r="J1" s="206"/>
      <c r="K1" s="206"/>
      <c r="L1" s="206"/>
      <c r="M1" s="206"/>
    </row>
    <row r="2" spans="1:15" ht="15" customHeight="1">
      <c r="A2" s="215" t="s">
        <v>251</v>
      </c>
      <c r="B2" s="215"/>
      <c r="C2" s="215"/>
      <c r="D2" s="215"/>
      <c r="E2" s="215"/>
      <c r="F2" s="215"/>
      <c r="G2" s="215"/>
      <c r="H2" s="215"/>
      <c r="I2" s="215"/>
      <c r="J2" s="215"/>
      <c r="K2" s="215"/>
      <c r="L2" s="215"/>
      <c r="M2" s="215"/>
    </row>
    <row r="3" spans="1:15" ht="25.5" customHeight="1">
      <c r="A3" s="236" t="s">
        <v>82</v>
      </c>
      <c r="B3" s="217" t="s">
        <v>30</v>
      </c>
      <c r="C3" s="237" t="s">
        <v>322</v>
      </c>
      <c r="D3" s="237"/>
      <c r="E3" s="237"/>
      <c r="F3" s="237"/>
      <c r="G3" s="237"/>
      <c r="H3" s="237"/>
      <c r="I3" s="238" t="s">
        <v>2</v>
      </c>
      <c r="J3" s="239"/>
      <c r="K3" s="240"/>
      <c r="L3" s="225" t="s">
        <v>173</v>
      </c>
      <c r="M3" s="238"/>
    </row>
    <row r="4" spans="1:15">
      <c r="A4" s="221"/>
      <c r="B4" s="217"/>
      <c r="C4" s="224" t="s">
        <v>3</v>
      </c>
      <c r="D4" s="225" t="s">
        <v>4</v>
      </c>
      <c r="E4" s="225"/>
      <c r="F4" s="225"/>
      <c r="G4" s="225"/>
      <c r="H4" s="225"/>
      <c r="I4" s="224" t="s">
        <v>3</v>
      </c>
      <c r="J4" s="43" t="s">
        <v>4</v>
      </c>
      <c r="K4" s="43" t="s">
        <v>122</v>
      </c>
      <c r="L4" s="225" t="s">
        <v>3</v>
      </c>
      <c r="M4" s="44" t="s">
        <v>4</v>
      </c>
    </row>
    <row r="5" spans="1:15" ht="51" customHeight="1">
      <c r="A5" s="221"/>
      <c r="B5" s="218"/>
      <c r="C5" s="223"/>
      <c r="D5" s="43" t="s">
        <v>168</v>
      </c>
      <c r="E5" s="43" t="s">
        <v>6</v>
      </c>
      <c r="F5" s="43" t="s">
        <v>7</v>
      </c>
      <c r="G5" s="43" t="s">
        <v>174</v>
      </c>
      <c r="H5" s="43" t="s">
        <v>254</v>
      </c>
      <c r="I5" s="223"/>
      <c r="J5" s="32" t="s">
        <v>175</v>
      </c>
      <c r="K5" s="32" t="s">
        <v>176</v>
      </c>
      <c r="L5" s="225"/>
      <c r="M5" s="44" t="s">
        <v>77</v>
      </c>
    </row>
    <row r="6" spans="1:15" ht="12.75" customHeight="1">
      <c r="A6" s="222"/>
      <c r="B6" s="230" t="s">
        <v>10</v>
      </c>
      <c r="C6" s="231"/>
      <c r="D6" s="231"/>
      <c r="E6" s="231"/>
      <c r="F6" s="231"/>
      <c r="G6" s="231"/>
      <c r="H6" s="231"/>
      <c r="I6" s="231"/>
      <c r="J6" s="231"/>
      <c r="K6" s="231"/>
      <c r="L6" s="231"/>
      <c r="M6" s="231"/>
    </row>
    <row r="7" spans="1:15" ht="12.75" customHeight="1">
      <c r="A7" s="48">
        <v>2011</v>
      </c>
      <c r="B7" s="51">
        <v>3163599</v>
      </c>
      <c r="C7" s="51">
        <v>8678196</v>
      </c>
      <c r="D7" s="51">
        <v>2790138</v>
      </c>
      <c r="E7" s="51">
        <v>656754</v>
      </c>
      <c r="F7" s="51">
        <v>1130004</v>
      </c>
      <c r="G7" s="51">
        <v>2433128</v>
      </c>
      <c r="H7" s="51">
        <v>1032574</v>
      </c>
      <c r="I7" s="51">
        <v>2612483</v>
      </c>
      <c r="J7" s="51">
        <v>1637527</v>
      </c>
      <c r="K7" s="51">
        <v>134828</v>
      </c>
      <c r="L7" s="151">
        <v>2390610</v>
      </c>
      <c r="M7" s="149">
        <v>743447</v>
      </c>
      <c r="O7" s="187"/>
    </row>
    <row r="8" spans="1:15" ht="12.75" customHeight="1">
      <c r="A8" s="64">
        <v>2012</v>
      </c>
      <c r="B8" s="65">
        <v>3213165</v>
      </c>
      <c r="C8" s="65">
        <v>8556879</v>
      </c>
      <c r="D8" s="65">
        <v>2746379</v>
      </c>
      <c r="E8" s="65">
        <v>607878</v>
      </c>
      <c r="F8" s="65">
        <v>1080598</v>
      </c>
      <c r="G8" s="65">
        <v>2387590</v>
      </c>
      <c r="H8" s="65">
        <v>1115130</v>
      </c>
      <c r="I8" s="65">
        <v>2557398</v>
      </c>
      <c r="J8" s="65">
        <v>1596271</v>
      </c>
      <c r="K8" s="65">
        <v>148558</v>
      </c>
      <c r="L8" s="146">
        <v>2508929</v>
      </c>
      <c r="M8" s="148">
        <v>792837</v>
      </c>
      <c r="O8" s="187"/>
    </row>
    <row r="9" spans="1:15" ht="12.75" customHeight="1">
      <c r="A9" s="48">
        <v>2013</v>
      </c>
      <c r="B9" s="52">
        <v>3285126</v>
      </c>
      <c r="C9" s="52">
        <v>8420111</v>
      </c>
      <c r="D9" s="52">
        <v>2708400</v>
      </c>
      <c r="E9" s="52">
        <v>553653</v>
      </c>
      <c r="F9" s="52">
        <v>1015160</v>
      </c>
      <c r="G9" s="51">
        <v>2329990</v>
      </c>
      <c r="H9" s="52">
        <v>1207161</v>
      </c>
      <c r="I9" s="52">
        <v>2530586</v>
      </c>
      <c r="J9" s="52">
        <v>1560000</v>
      </c>
      <c r="K9" s="52">
        <v>149619</v>
      </c>
      <c r="L9" s="147">
        <v>2626580</v>
      </c>
      <c r="M9" s="149">
        <v>846517</v>
      </c>
      <c r="O9" s="187"/>
    </row>
    <row r="10" spans="1:15" ht="12.75" customHeight="1">
      <c r="A10" s="64">
        <v>2014</v>
      </c>
      <c r="B10" s="66">
        <v>3341786</v>
      </c>
      <c r="C10" s="65">
        <v>8366666</v>
      </c>
      <c r="D10" s="67">
        <v>2708752</v>
      </c>
      <c r="E10" s="65">
        <v>507502</v>
      </c>
      <c r="F10" s="65">
        <v>950706</v>
      </c>
      <c r="G10" s="65">
        <v>2304546</v>
      </c>
      <c r="H10" s="65">
        <v>1298298</v>
      </c>
      <c r="I10" s="68">
        <v>2505516</v>
      </c>
      <c r="J10" s="65">
        <v>1526942</v>
      </c>
      <c r="K10" s="65">
        <v>152804</v>
      </c>
      <c r="L10" s="146">
        <v>2708418</v>
      </c>
      <c r="M10" s="150">
        <v>896187</v>
      </c>
      <c r="O10" s="187"/>
    </row>
    <row r="11" spans="1:15" ht="12.75" customHeight="1">
      <c r="A11" s="48">
        <v>2015</v>
      </c>
      <c r="B11" s="49">
        <v>3413553</v>
      </c>
      <c r="C11" s="52">
        <v>8335061</v>
      </c>
      <c r="D11" s="53">
        <v>2715127</v>
      </c>
      <c r="E11" s="52">
        <v>466323</v>
      </c>
      <c r="F11" s="52">
        <v>899853</v>
      </c>
      <c r="G11" s="51">
        <v>2281227</v>
      </c>
      <c r="H11" s="52">
        <v>1382385</v>
      </c>
      <c r="I11" s="49">
        <v>2496615</v>
      </c>
      <c r="J11" s="52">
        <v>1511792</v>
      </c>
      <c r="K11" s="52">
        <v>152989</v>
      </c>
      <c r="L11" s="147">
        <v>2767063</v>
      </c>
      <c r="M11" s="149">
        <v>929241</v>
      </c>
      <c r="O11" s="187"/>
    </row>
    <row r="12" spans="1:15" ht="12.75" customHeight="1">
      <c r="A12" s="64">
        <v>2016</v>
      </c>
      <c r="B12" s="66">
        <v>3499206</v>
      </c>
      <c r="C12" s="65">
        <v>8369513</v>
      </c>
      <c r="D12" s="67">
        <v>2768899</v>
      </c>
      <c r="E12" s="65">
        <v>427674</v>
      </c>
      <c r="F12" s="65">
        <v>852514</v>
      </c>
      <c r="G12" s="65">
        <v>2252968</v>
      </c>
      <c r="H12" s="65">
        <v>1473131</v>
      </c>
      <c r="I12" s="68">
        <v>2515302</v>
      </c>
      <c r="J12" s="65">
        <v>1544846</v>
      </c>
      <c r="K12" s="65">
        <v>155022</v>
      </c>
      <c r="L12" s="146">
        <v>2815272</v>
      </c>
      <c r="M12" s="148">
        <v>956717</v>
      </c>
      <c r="O12" s="187"/>
    </row>
    <row r="13" spans="1:15" ht="12.75" customHeight="1">
      <c r="A13" s="48">
        <v>2017</v>
      </c>
      <c r="B13" s="49">
        <v>3577595</v>
      </c>
      <c r="C13" s="52">
        <v>8346707</v>
      </c>
      <c r="D13" s="53">
        <v>2796399</v>
      </c>
      <c r="E13" s="52">
        <v>387395</v>
      </c>
      <c r="F13" s="52">
        <v>816088</v>
      </c>
      <c r="G13" s="51">
        <v>2225768</v>
      </c>
      <c r="H13" s="52">
        <v>1527869</v>
      </c>
      <c r="I13" s="49">
        <v>2490462</v>
      </c>
      <c r="J13" s="52">
        <v>1537372</v>
      </c>
      <c r="K13" s="52">
        <v>153959</v>
      </c>
      <c r="L13" s="147">
        <v>2854882</v>
      </c>
      <c r="M13" s="149">
        <v>982188</v>
      </c>
      <c r="O13" s="187"/>
    </row>
    <row r="14" spans="1:15" ht="12.75" customHeight="1">
      <c r="A14" s="64">
        <v>2018</v>
      </c>
      <c r="B14" s="66">
        <v>3663344</v>
      </c>
      <c r="C14" s="65">
        <v>8330457</v>
      </c>
      <c r="D14" s="67">
        <v>2802189</v>
      </c>
      <c r="E14" s="65">
        <v>363057</v>
      </c>
      <c r="F14" s="65">
        <v>796128</v>
      </c>
      <c r="G14" s="65">
        <v>2207256</v>
      </c>
      <c r="H14" s="65">
        <v>1566873</v>
      </c>
      <c r="I14" s="68">
        <v>2449533</v>
      </c>
      <c r="J14" s="65">
        <v>1521690</v>
      </c>
      <c r="K14" s="65">
        <v>157020</v>
      </c>
      <c r="L14" s="146">
        <v>2878945</v>
      </c>
      <c r="M14" s="148">
        <v>1001550</v>
      </c>
      <c r="O14" s="187"/>
    </row>
    <row r="15" spans="1:15" ht="12.75" customHeight="1">
      <c r="A15" s="48">
        <v>2019</v>
      </c>
      <c r="B15" s="49">
        <v>3752422</v>
      </c>
      <c r="C15" s="52">
        <v>8326884</v>
      </c>
      <c r="D15" s="53">
        <v>2820666</v>
      </c>
      <c r="E15" s="52">
        <v>347058</v>
      </c>
      <c r="F15" s="52">
        <v>781692</v>
      </c>
      <c r="G15" s="51">
        <v>2191209</v>
      </c>
      <c r="H15" s="52">
        <v>1586898</v>
      </c>
      <c r="I15" s="49">
        <v>2417004</v>
      </c>
      <c r="J15" s="52">
        <v>1508562</v>
      </c>
      <c r="K15" s="52">
        <v>165465</v>
      </c>
      <c r="L15" s="147">
        <v>2902580</v>
      </c>
      <c r="M15" s="57">
        <v>1023146</v>
      </c>
      <c r="O15" s="187"/>
    </row>
    <row r="16" spans="1:15" ht="12.75" customHeight="1">
      <c r="A16" s="64">
        <v>2020</v>
      </c>
      <c r="B16" s="66">
        <v>3777855</v>
      </c>
      <c r="C16" s="65">
        <v>8380767</v>
      </c>
      <c r="D16" s="67">
        <v>2842302</v>
      </c>
      <c r="E16" s="65">
        <v>333456</v>
      </c>
      <c r="F16" s="65">
        <v>773034</v>
      </c>
      <c r="G16" s="65">
        <v>2225544</v>
      </c>
      <c r="H16" s="65">
        <v>1605849</v>
      </c>
      <c r="I16" s="68">
        <v>2354580</v>
      </c>
      <c r="J16" s="65">
        <v>1445232</v>
      </c>
      <c r="K16" s="65">
        <v>156393</v>
      </c>
      <c r="L16" s="146">
        <v>2956243</v>
      </c>
      <c r="M16" s="56">
        <v>1069995</v>
      </c>
      <c r="O16" s="187"/>
    </row>
    <row r="17" spans="1:15" ht="12.75" customHeight="1">
      <c r="A17" s="48">
        <v>2021</v>
      </c>
      <c r="B17" s="49">
        <v>3853586</v>
      </c>
      <c r="C17" s="52">
        <v>8436221</v>
      </c>
      <c r="D17" s="53">
        <v>2880544</v>
      </c>
      <c r="E17" s="52">
        <v>323834</v>
      </c>
      <c r="F17" s="52">
        <v>764776</v>
      </c>
      <c r="G17" s="51">
        <v>2237193</v>
      </c>
      <c r="H17" s="52">
        <v>1625234</v>
      </c>
      <c r="I17" s="49">
        <v>2309710</v>
      </c>
      <c r="J17" s="52">
        <v>1417014</v>
      </c>
      <c r="K17" s="52">
        <v>146806</v>
      </c>
      <c r="L17" s="147">
        <v>2958167</v>
      </c>
      <c r="M17" s="57">
        <v>1090251</v>
      </c>
      <c r="O17" s="187"/>
    </row>
    <row r="18" spans="1:15" ht="12.75" customHeight="1">
      <c r="A18" s="58">
        <v>2022</v>
      </c>
      <c r="B18" s="59">
        <v>3926423</v>
      </c>
      <c r="C18" s="60">
        <v>8693344</v>
      </c>
      <c r="D18" s="61">
        <v>3011813</v>
      </c>
      <c r="E18" s="60">
        <v>333239</v>
      </c>
      <c r="F18" s="60">
        <v>768869</v>
      </c>
      <c r="G18" s="62">
        <v>2277014</v>
      </c>
      <c r="H18" s="60">
        <v>1676586</v>
      </c>
      <c r="I18" s="59">
        <v>2259899</v>
      </c>
      <c r="J18" s="60">
        <v>1403917</v>
      </c>
      <c r="K18" s="60">
        <v>189040</v>
      </c>
      <c r="L18" s="146">
        <v>2932203</v>
      </c>
      <c r="M18" s="63">
        <v>1095425</v>
      </c>
      <c r="O18" s="187"/>
    </row>
    <row r="19" spans="1:15" ht="12.75" customHeight="1">
      <c r="A19" s="48">
        <v>2023</v>
      </c>
      <c r="B19" s="49">
        <v>3937137</v>
      </c>
      <c r="C19" s="52">
        <v>8819489</v>
      </c>
      <c r="D19" s="53">
        <v>3098664</v>
      </c>
      <c r="E19" s="52">
        <v>333907</v>
      </c>
      <c r="F19" s="52">
        <v>771330</v>
      </c>
      <c r="G19" s="51">
        <v>2280967</v>
      </c>
      <c r="H19" s="52">
        <v>1698647</v>
      </c>
      <c r="I19" s="49">
        <v>2255599</v>
      </c>
      <c r="J19" s="52">
        <v>1418583</v>
      </c>
      <c r="K19" s="52">
        <v>188935</v>
      </c>
      <c r="L19" s="147">
        <v>2880398</v>
      </c>
      <c r="M19" s="57">
        <v>1083568</v>
      </c>
      <c r="O19" s="187"/>
    </row>
    <row r="20" spans="1:15" ht="12.75" customHeight="1">
      <c r="A20" s="50">
        <v>2024</v>
      </c>
      <c r="B20" s="54">
        <v>3913417</v>
      </c>
      <c r="C20" s="55">
        <v>8914150</v>
      </c>
      <c r="D20" s="55">
        <v>3161028</v>
      </c>
      <c r="E20" s="55">
        <v>132221</v>
      </c>
      <c r="F20" s="55">
        <v>773159</v>
      </c>
      <c r="G20" s="55">
        <v>2279575</v>
      </c>
      <c r="H20" s="55">
        <v>1927939</v>
      </c>
      <c r="I20" s="55">
        <v>2261831</v>
      </c>
      <c r="J20" s="55">
        <v>1443077</v>
      </c>
      <c r="K20" s="55">
        <v>194815</v>
      </c>
      <c r="L20" s="55">
        <v>2876574</v>
      </c>
      <c r="M20" s="188">
        <v>1090013</v>
      </c>
      <c r="O20" s="187"/>
    </row>
    <row r="21" spans="1:15" ht="12.75" customHeight="1">
      <c r="A21" s="235" t="s">
        <v>320</v>
      </c>
      <c r="B21" s="220"/>
      <c r="C21" s="220"/>
      <c r="D21" s="220"/>
      <c r="E21" s="220"/>
      <c r="F21" s="220"/>
      <c r="G21" s="220"/>
      <c r="H21" s="220"/>
      <c r="I21" s="220"/>
      <c r="J21" s="220"/>
      <c r="K21" s="220"/>
      <c r="L21" s="220"/>
      <c r="M21" s="220"/>
    </row>
    <row r="22" spans="1:15" ht="24.75" customHeight="1">
      <c r="A22" s="228" t="s">
        <v>177</v>
      </c>
      <c r="B22" s="228"/>
      <c r="C22" s="228"/>
      <c r="D22" s="228"/>
      <c r="E22" s="228"/>
      <c r="F22" s="228"/>
      <c r="G22" s="228"/>
      <c r="H22" s="228"/>
      <c r="I22" s="228"/>
      <c r="J22" s="228"/>
      <c r="K22" s="228"/>
      <c r="L22" s="228"/>
      <c r="M22" s="228"/>
    </row>
    <row r="23" spans="1:15" ht="12.75" customHeight="1">
      <c r="A23" s="229" t="s">
        <v>178</v>
      </c>
      <c r="B23" s="229"/>
      <c r="C23" s="229"/>
      <c r="D23" s="229"/>
      <c r="E23" s="229"/>
      <c r="F23" s="229"/>
      <c r="G23" s="229"/>
      <c r="H23" s="229"/>
      <c r="I23" s="229"/>
      <c r="J23" s="229"/>
      <c r="K23" s="229"/>
      <c r="L23" s="229"/>
      <c r="M23" s="229"/>
    </row>
    <row r="24" spans="1:15" ht="12.75" customHeight="1">
      <c r="A24" s="229" t="s">
        <v>179</v>
      </c>
      <c r="B24" s="229"/>
      <c r="C24" s="229"/>
      <c r="D24" s="229"/>
      <c r="E24" s="229"/>
      <c r="F24" s="229"/>
      <c r="G24" s="229"/>
      <c r="H24" s="229"/>
      <c r="I24" s="229"/>
      <c r="J24" s="229"/>
      <c r="K24" s="229"/>
      <c r="L24" s="229"/>
      <c r="M24" s="229"/>
    </row>
    <row r="25" spans="1:15" ht="78.75" customHeight="1">
      <c r="A25" s="228" t="s">
        <v>247</v>
      </c>
      <c r="B25" s="228"/>
      <c r="C25" s="228"/>
      <c r="D25" s="228"/>
      <c r="E25" s="228"/>
      <c r="F25" s="228"/>
      <c r="G25" s="228"/>
      <c r="H25" s="228"/>
      <c r="I25" s="228"/>
      <c r="J25" s="228"/>
      <c r="K25" s="228"/>
      <c r="L25" s="228"/>
      <c r="M25" s="228"/>
    </row>
    <row r="26" spans="1:15" ht="25.5" customHeight="1">
      <c r="A26" s="228" t="s">
        <v>180</v>
      </c>
      <c r="B26" s="229"/>
      <c r="C26" s="229"/>
      <c r="D26" s="229"/>
      <c r="E26" s="229"/>
      <c r="F26" s="229"/>
      <c r="G26" s="229"/>
      <c r="H26" s="229"/>
      <c r="I26" s="229"/>
      <c r="J26" s="229"/>
      <c r="K26" s="229"/>
      <c r="L26" s="229"/>
      <c r="M26" s="229"/>
    </row>
    <row r="27" spans="1:15" ht="12.75" customHeight="1">
      <c r="A27" s="228" t="s">
        <v>181</v>
      </c>
      <c r="B27" s="228"/>
      <c r="C27" s="228"/>
      <c r="D27" s="228"/>
      <c r="E27" s="228"/>
      <c r="F27" s="228"/>
      <c r="G27" s="228"/>
      <c r="H27" s="228"/>
      <c r="I27" s="228"/>
      <c r="J27" s="228"/>
      <c r="K27" s="228"/>
      <c r="L27" s="228"/>
      <c r="M27" s="228"/>
    </row>
    <row r="28" spans="1:15" ht="34.950000000000003" customHeight="1">
      <c r="A28" s="232" t="s">
        <v>219</v>
      </c>
      <c r="B28" s="232"/>
      <c r="C28" s="232"/>
      <c r="D28" s="232"/>
      <c r="E28" s="232"/>
      <c r="F28" s="232"/>
      <c r="G28" s="232"/>
      <c r="H28" s="232"/>
      <c r="I28" s="232"/>
      <c r="J28" s="232"/>
      <c r="K28" s="232"/>
      <c r="L28" s="232"/>
      <c r="M28" s="232"/>
    </row>
    <row r="29" spans="1:15" ht="24.75" customHeight="1">
      <c r="A29" s="233" t="s">
        <v>248</v>
      </c>
      <c r="B29" s="234"/>
      <c r="C29" s="234"/>
      <c r="D29" s="234"/>
      <c r="E29" s="234"/>
      <c r="F29" s="234"/>
      <c r="G29" s="234"/>
      <c r="H29" s="234"/>
      <c r="I29" s="234"/>
      <c r="J29" s="234"/>
      <c r="K29" s="234"/>
      <c r="L29" s="234"/>
      <c r="M29" s="234"/>
    </row>
    <row r="30" spans="1:15" ht="12.75" customHeight="1">
      <c r="A30" s="228" t="s">
        <v>286</v>
      </c>
      <c r="B30" s="228"/>
      <c r="C30" s="228"/>
      <c r="D30" s="228"/>
      <c r="E30" s="228"/>
      <c r="F30" s="228"/>
      <c r="G30" s="228"/>
      <c r="H30" s="228"/>
      <c r="I30" s="228"/>
      <c r="J30" s="228"/>
      <c r="K30" s="228"/>
      <c r="L30" s="228"/>
      <c r="M30" s="228"/>
    </row>
    <row r="31" spans="1:15">
      <c r="A31" s="228" t="s">
        <v>58</v>
      </c>
      <c r="B31" s="228"/>
      <c r="C31" s="228"/>
      <c r="D31" s="228"/>
      <c r="E31" s="228"/>
      <c r="F31" s="228"/>
      <c r="G31" s="228"/>
      <c r="H31" s="228"/>
      <c r="I31" s="228"/>
      <c r="J31" s="228"/>
      <c r="K31" s="228"/>
      <c r="L31" s="228"/>
      <c r="M31" s="228"/>
    </row>
    <row r="32" spans="1:15" s="154" customFormat="1"/>
    <row r="33" s="154" customFormat="1"/>
    <row r="34" s="154" customFormat="1"/>
    <row r="35" s="154" customFormat="1"/>
    <row r="36" s="154" customFormat="1"/>
    <row r="37" s="154" customFormat="1"/>
    <row r="38" s="154" customFormat="1"/>
    <row r="39" s="154" customFormat="1"/>
    <row r="40" s="154" customFormat="1"/>
    <row r="41" s="154" customFormat="1"/>
    <row r="42" s="154" customFormat="1"/>
    <row r="43" s="154" customFormat="1"/>
    <row r="44" s="154" customFormat="1"/>
    <row r="45" s="154" customFormat="1"/>
    <row r="46" s="154" customFormat="1"/>
    <row r="47" s="154" customFormat="1"/>
    <row r="48" s="154" customFormat="1"/>
    <row r="49" s="154" customFormat="1"/>
    <row r="50" s="154" customFormat="1"/>
    <row r="51" s="154" customFormat="1"/>
    <row r="52" s="154" customFormat="1"/>
    <row r="53" s="154" customFormat="1"/>
    <row r="54" s="154" customFormat="1"/>
    <row r="55" s="154" customFormat="1"/>
    <row r="56" s="154" customFormat="1"/>
    <row r="57" s="154" customFormat="1"/>
    <row r="58" s="154" customFormat="1"/>
    <row r="59" s="154" customFormat="1"/>
    <row r="60" s="154" customFormat="1"/>
    <row r="61" s="154" customFormat="1"/>
    <row r="62" s="154" customFormat="1"/>
    <row r="63" s="154" customFormat="1"/>
    <row r="64" s="154" customFormat="1"/>
    <row r="65" s="154" customFormat="1"/>
    <row r="66" s="154" customFormat="1"/>
    <row r="67" s="154" customFormat="1"/>
    <row r="68" s="154" customFormat="1"/>
    <row r="69" s="154" customFormat="1"/>
    <row r="70" s="154" customFormat="1"/>
    <row r="71" s="154" customFormat="1"/>
    <row r="72" s="154" customFormat="1"/>
    <row r="73" s="154" customFormat="1"/>
    <row r="74" s="154" customFormat="1"/>
    <row r="75" s="154" customFormat="1"/>
    <row r="76" s="154" customFormat="1"/>
    <row r="77" s="154" customFormat="1"/>
    <row r="78" s="154" customFormat="1"/>
    <row r="79" s="154" customFormat="1"/>
    <row r="80" s="154" customFormat="1"/>
    <row r="81" s="154" customFormat="1"/>
    <row r="82" s="154" customFormat="1"/>
    <row r="83" s="154" customFormat="1"/>
    <row r="84" s="154" customFormat="1"/>
    <row r="85" s="154" customFormat="1"/>
    <row r="86" s="154" customFormat="1"/>
    <row r="87" s="154" customFormat="1"/>
    <row r="88" s="154" customFormat="1"/>
    <row r="89" s="154" customFormat="1"/>
    <row r="90" s="154" customFormat="1"/>
    <row r="91" s="154" customFormat="1"/>
    <row r="92" s="154" customFormat="1"/>
    <row r="93" s="154" customFormat="1"/>
    <row r="94" s="154" customFormat="1"/>
    <row r="95" s="154" customFormat="1"/>
    <row r="96" s="154" customFormat="1"/>
    <row r="97" s="154" customFormat="1"/>
    <row r="98" s="154" customFormat="1"/>
    <row r="99" s="154" customFormat="1"/>
    <row r="100" s="154" customFormat="1"/>
    <row r="101" s="154" customFormat="1"/>
    <row r="102" s="154" customFormat="1"/>
    <row r="103" s="154" customFormat="1"/>
    <row r="104" s="154" customFormat="1"/>
    <row r="105" s="154" customFormat="1"/>
    <row r="106" s="154" customFormat="1"/>
    <row r="107" s="154" customFormat="1"/>
    <row r="108" s="154" customFormat="1"/>
    <row r="109" s="154" customFormat="1"/>
    <row r="110" s="154" customFormat="1"/>
    <row r="111" s="154" customFormat="1"/>
    <row r="112" s="154" customFormat="1"/>
    <row r="113" s="154" customFormat="1"/>
    <row r="114" s="154" customFormat="1"/>
  </sheetData>
  <mergeCells count="24">
    <mergeCell ref="B3:B5"/>
    <mergeCell ref="C3:H3"/>
    <mergeCell ref="L3:M3"/>
    <mergeCell ref="C4:C5"/>
    <mergeCell ref="D4:H4"/>
    <mergeCell ref="I4:I5"/>
    <mergeCell ref="L4:L5"/>
    <mergeCell ref="I3:K3"/>
    <mergeCell ref="A1:I1"/>
    <mergeCell ref="J1:M1"/>
    <mergeCell ref="A26:M26"/>
    <mergeCell ref="A27:M27"/>
    <mergeCell ref="A31:M31"/>
    <mergeCell ref="B6:M6"/>
    <mergeCell ref="A22:M22"/>
    <mergeCell ref="A25:M25"/>
    <mergeCell ref="A23:M23"/>
    <mergeCell ref="A24:M24"/>
    <mergeCell ref="A28:M28"/>
    <mergeCell ref="A29:M29"/>
    <mergeCell ref="A30:M30"/>
    <mergeCell ref="A21:M21"/>
    <mergeCell ref="A2:M2"/>
    <mergeCell ref="A3:A6"/>
  </mergeCells>
  <hyperlinks>
    <hyperlink ref="A1" location="Inhalt!A1" display="zurück zum Inhalt" xr:uid="{00000000-0004-0000-03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R86"/>
  <sheetViews>
    <sheetView showGridLines="0" zoomScaleNormal="100" workbookViewId="0">
      <selection sqref="A1:O1"/>
    </sheetView>
  </sheetViews>
  <sheetFormatPr baseColWidth="10" defaultRowHeight="13.2"/>
  <cols>
    <col min="1" max="1" width="25.109375" customWidth="1"/>
    <col min="2" max="13" width="11.6640625" customWidth="1"/>
    <col min="14" max="14" width="12.33203125" customWidth="1"/>
    <col min="15" max="15" width="13.33203125" customWidth="1"/>
    <col min="16" max="16" width="11.88671875" bestFit="1" customWidth="1"/>
    <col min="17" max="17" width="14.109375" bestFit="1" customWidth="1"/>
  </cols>
  <sheetData>
    <row r="1" spans="1:17" ht="24" customHeight="1">
      <c r="A1" s="206" t="s">
        <v>48</v>
      </c>
      <c r="B1" s="206"/>
      <c r="C1" s="206"/>
      <c r="D1" s="206"/>
      <c r="E1" s="206"/>
      <c r="F1" s="206"/>
      <c r="G1" s="206"/>
      <c r="H1" s="206"/>
      <c r="I1" s="206"/>
      <c r="J1" s="206"/>
      <c r="K1" s="206"/>
      <c r="L1" s="206"/>
      <c r="M1" s="206"/>
      <c r="N1" s="206"/>
      <c r="O1" s="206"/>
    </row>
    <row r="2" spans="1:17" ht="15" customHeight="1">
      <c r="A2" s="241" t="s">
        <v>256</v>
      </c>
      <c r="B2" s="241"/>
      <c r="C2" s="241"/>
      <c r="D2" s="241"/>
      <c r="E2" s="241"/>
      <c r="F2" s="241"/>
      <c r="G2" s="241"/>
      <c r="H2" s="241"/>
      <c r="I2" s="241"/>
      <c r="J2" s="241"/>
      <c r="K2" s="241"/>
      <c r="L2" s="241"/>
      <c r="M2" s="241"/>
      <c r="N2" s="241"/>
    </row>
    <row r="3" spans="1:17" ht="25.5" customHeight="1">
      <c r="A3" s="242" t="s">
        <v>0</v>
      </c>
      <c r="B3" s="245" t="s">
        <v>1</v>
      </c>
      <c r="C3" s="225" t="s">
        <v>278</v>
      </c>
      <c r="D3" s="225"/>
      <c r="E3" s="225"/>
      <c r="F3" s="225"/>
      <c r="G3" s="225"/>
      <c r="H3" s="225"/>
      <c r="I3" s="238" t="s">
        <v>2</v>
      </c>
      <c r="J3" s="239"/>
      <c r="K3" s="240"/>
      <c r="L3" s="225" t="s">
        <v>146</v>
      </c>
      <c r="M3" s="225"/>
      <c r="N3" s="246" t="s">
        <v>147</v>
      </c>
      <c r="O3" s="245" t="s">
        <v>148</v>
      </c>
    </row>
    <row r="4" spans="1:17" ht="12.75" customHeight="1">
      <c r="A4" s="243"/>
      <c r="B4" s="217"/>
      <c r="C4" s="224" t="s">
        <v>3</v>
      </c>
      <c r="D4" s="225" t="s">
        <v>4</v>
      </c>
      <c r="E4" s="225"/>
      <c r="F4" s="225"/>
      <c r="G4" s="225"/>
      <c r="H4" s="225"/>
      <c r="I4" s="224" t="s">
        <v>3</v>
      </c>
      <c r="J4" s="43" t="s">
        <v>4</v>
      </c>
      <c r="K4" s="43" t="s">
        <v>122</v>
      </c>
      <c r="L4" s="225" t="s">
        <v>3</v>
      </c>
      <c r="M4" s="43" t="s">
        <v>4</v>
      </c>
      <c r="N4" s="247"/>
      <c r="O4" s="217"/>
    </row>
    <row r="5" spans="1:17" ht="51" customHeight="1">
      <c r="A5" s="243"/>
      <c r="B5" s="218"/>
      <c r="C5" s="223"/>
      <c r="D5" s="43" t="s">
        <v>5</v>
      </c>
      <c r="E5" s="43" t="s">
        <v>29</v>
      </c>
      <c r="F5" s="43" t="s">
        <v>7</v>
      </c>
      <c r="G5" s="43" t="s">
        <v>8</v>
      </c>
      <c r="H5" s="43" t="s">
        <v>255</v>
      </c>
      <c r="I5" s="223"/>
      <c r="J5" s="32" t="s">
        <v>9</v>
      </c>
      <c r="K5" s="32" t="s">
        <v>124</v>
      </c>
      <c r="L5" s="225"/>
      <c r="M5" s="43" t="s">
        <v>77</v>
      </c>
      <c r="N5" s="248"/>
      <c r="O5" s="218"/>
    </row>
    <row r="6" spans="1:17" ht="12.75" customHeight="1">
      <c r="A6" s="244"/>
      <c r="B6" s="254" t="s">
        <v>10</v>
      </c>
      <c r="C6" s="255"/>
      <c r="D6" s="255"/>
      <c r="E6" s="255"/>
      <c r="F6" s="255"/>
      <c r="G6" s="255"/>
      <c r="H6" s="255"/>
      <c r="I6" s="255"/>
      <c r="J6" s="255"/>
      <c r="K6" s="255"/>
      <c r="L6" s="255"/>
      <c r="M6" s="255"/>
      <c r="N6" s="255"/>
      <c r="O6" s="255"/>
    </row>
    <row r="7" spans="1:17" ht="12.75" customHeight="1">
      <c r="A7" s="92"/>
      <c r="B7" s="251" t="s">
        <v>190</v>
      </c>
      <c r="C7" s="251"/>
      <c r="D7" s="251"/>
      <c r="E7" s="251"/>
      <c r="F7" s="251"/>
      <c r="G7" s="251"/>
      <c r="H7" s="251"/>
      <c r="I7" s="251"/>
      <c r="J7" s="251"/>
      <c r="K7" s="251"/>
      <c r="L7" s="251"/>
      <c r="M7" s="251"/>
      <c r="N7" s="251"/>
      <c r="O7" s="82">
        <v>2024</v>
      </c>
    </row>
    <row r="8" spans="1:17" ht="12.75" customHeight="1">
      <c r="A8" s="84" t="s">
        <v>125</v>
      </c>
      <c r="B8" s="97">
        <v>3913417</v>
      </c>
      <c r="C8" s="90">
        <v>8914150</v>
      </c>
      <c r="D8" s="90">
        <v>3161028</v>
      </c>
      <c r="E8" s="90">
        <v>132221</v>
      </c>
      <c r="F8" s="90">
        <v>773159</v>
      </c>
      <c r="G8" s="90">
        <v>2279575</v>
      </c>
      <c r="H8" s="90">
        <v>1927939</v>
      </c>
      <c r="I8" s="90">
        <v>2261831</v>
      </c>
      <c r="J8" s="90">
        <v>1443077</v>
      </c>
      <c r="K8" s="90">
        <v>194815</v>
      </c>
      <c r="L8" s="91">
        <v>2876574</v>
      </c>
      <c r="M8" s="97">
        <v>1090013</v>
      </c>
      <c r="N8" s="74">
        <f>B8+C8+I8+K8+L8</f>
        <v>18160787</v>
      </c>
      <c r="O8" s="97">
        <v>83557140</v>
      </c>
      <c r="P8" s="79"/>
    </row>
    <row r="9" spans="1:17" ht="12.75" customHeight="1">
      <c r="A9" s="85" t="s">
        <v>126</v>
      </c>
      <c r="B9" s="46">
        <v>2892357</v>
      </c>
      <c r="C9" s="33">
        <v>7224461</v>
      </c>
      <c r="D9" s="33">
        <v>2564905</v>
      </c>
      <c r="E9" s="33">
        <v>132221</v>
      </c>
      <c r="F9" s="33">
        <v>773159</v>
      </c>
      <c r="G9" s="33">
        <v>1886600</v>
      </c>
      <c r="H9" s="33">
        <v>1419491</v>
      </c>
      <c r="I9" s="33">
        <v>1903273</v>
      </c>
      <c r="J9" s="33">
        <v>1224053</v>
      </c>
      <c r="K9" s="33">
        <v>171967</v>
      </c>
      <c r="L9" s="33">
        <f>SUM(L11,L12,L15,L16,L17,L19,L20,L21,L22,L25)</f>
        <v>2270828</v>
      </c>
      <c r="M9" s="33">
        <f>SUM(M11,M12,M15,M16,M17,M19,M20,M21,M22,M25)</f>
        <v>821818</v>
      </c>
      <c r="N9" s="46">
        <f>B9+C9+I9+K9+L9</f>
        <v>14462886</v>
      </c>
      <c r="O9" s="83">
        <v>67463235</v>
      </c>
    </row>
    <row r="10" spans="1:17" ht="12.75" customHeight="1">
      <c r="A10" s="86" t="s">
        <v>127</v>
      </c>
      <c r="B10" s="97">
        <v>1021060</v>
      </c>
      <c r="C10" s="90">
        <v>1689689</v>
      </c>
      <c r="D10" s="90">
        <v>596123</v>
      </c>
      <c r="E10" s="93">
        <v>0</v>
      </c>
      <c r="F10" s="93">
        <v>0</v>
      </c>
      <c r="G10" s="90">
        <v>392975</v>
      </c>
      <c r="H10" s="90">
        <v>508448</v>
      </c>
      <c r="I10" s="90">
        <v>358558</v>
      </c>
      <c r="J10" s="90">
        <v>219024</v>
      </c>
      <c r="K10" s="93">
        <v>22848</v>
      </c>
      <c r="L10" s="91">
        <f>SUM(L13,L14,L18,L23,L24,L26)</f>
        <v>605746</v>
      </c>
      <c r="M10" s="91">
        <f>SUM(M13,M14,M18,M23,M24,M26)</f>
        <v>268195</v>
      </c>
      <c r="N10" s="74">
        <f t="shared" ref="N10:N26" si="0">B10+C10+I10+K10+L10</f>
        <v>3697901</v>
      </c>
      <c r="O10" s="97">
        <v>16093905</v>
      </c>
      <c r="P10" s="73"/>
      <c r="Q10" s="75"/>
    </row>
    <row r="11" spans="1:17" ht="12.75" customHeight="1">
      <c r="A11" s="87" t="s">
        <v>12</v>
      </c>
      <c r="B11" s="41">
        <v>489145</v>
      </c>
      <c r="C11" s="78">
        <v>1162806</v>
      </c>
      <c r="D11" s="78">
        <v>364832</v>
      </c>
      <c r="E11" s="78">
        <v>43778</v>
      </c>
      <c r="F11" s="78">
        <v>213132</v>
      </c>
      <c r="G11" s="78">
        <v>298692</v>
      </c>
      <c r="H11" s="78">
        <v>153983</v>
      </c>
      <c r="I11" s="78">
        <v>370703</v>
      </c>
      <c r="J11" s="78">
        <v>200308</v>
      </c>
      <c r="K11" s="78">
        <v>21000</v>
      </c>
      <c r="L11" s="78">
        <v>350293</v>
      </c>
      <c r="M11" s="78">
        <v>145943</v>
      </c>
      <c r="N11" s="46">
        <f t="shared" si="0"/>
        <v>2393947</v>
      </c>
      <c r="O11" s="46">
        <v>11245898</v>
      </c>
      <c r="P11" s="73"/>
      <c r="Q11" s="76"/>
    </row>
    <row r="12" spans="1:17" ht="12.75" customHeight="1">
      <c r="A12" s="88" t="s">
        <v>13</v>
      </c>
      <c r="B12" s="73">
        <v>658326</v>
      </c>
      <c r="C12" s="91">
        <v>1334597</v>
      </c>
      <c r="D12" s="91">
        <v>501781</v>
      </c>
      <c r="E12" s="93">
        <v>0</v>
      </c>
      <c r="F12" s="91">
        <v>233327</v>
      </c>
      <c r="G12" s="91">
        <v>318854</v>
      </c>
      <c r="H12" s="91">
        <v>209218</v>
      </c>
      <c r="I12" s="91">
        <v>345271</v>
      </c>
      <c r="J12" s="91">
        <v>250957</v>
      </c>
      <c r="K12" s="91">
        <v>34970</v>
      </c>
      <c r="L12" s="91">
        <v>409615</v>
      </c>
      <c r="M12" s="91">
        <v>145730</v>
      </c>
      <c r="N12" s="74">
        <f t="shared" si="0"/>
        <v>2782779</v>
      </c>
      <c r="O12" s="74">
        <v>13248928</v>
      </c>
    </row>
    <row r="13" spans="1:17" ht="12.75" customHeight="1">
      <c r="A13" s="87" t="s">
        <v>14</v>
      </c>
      <c r="B13" s="41">
        <v>166447</v>
      </c>
      <c r="C13" s="78">
        <v>406359</v>
      </c>
      <c r="D13" s="78">
        <v>134992</v>
      </c>
      <c r="E13" s="80">
        <v>0</v>
      </c>
      <c r="F13" s="80">
        <v>0</v>
      </c>
      <c r="G13" s="78">
        <v>85503</v>
      </c>
      <c r="H13" s="78">
        <v>109037</v>
      </c>
      <c r="I13" s="78">
        <v>77854</v>
      </c>
      <c r="J13" s="78">
        <v>50202</v>
      </c>
      <c r="K13" s="80">
        <v>11028</v>
      </c>
      <c r="L13" s="78">
        <v>200852</v>
      </c>
      <c r="M13" s="78">
        <v>69139</v>
      </c>
      <c r="N13" s="46">
        <f t="shared" si="0"/>
        <v>862540</v>
      </c>
      <c r="O13" s="46">
        <v>3685265</v>
      </c>
    </row>
    <row r="14" spans="1:17" ht="12.75" customHeight="1">
      <c r="A14" s="88" t="s">
        <v>15</v>
      </c>
      <c r="B14" s="73">
        <v>197230</v>
      </c>
      <c r="C14" s="91">
        <v>278004</v>
      </c>
      <c r="D14" s="91">
        <v>99384</v>
      </c>
      <c r="E14" s="93">
        <v>0</v>
      </c>
      <c r="F14" s="93">
        <v>0</v>
      </c>
      <c r="G14" s="91">
        <v>57110</v>
      </c>
      <c r="H14" s="91">
        <v>63859</v>
      </c>
      <c r="I14" s="91">
        <v>42962</v>
      </c>
      <c r="J14" s="91">
        <v>26304</v>
      </c>
      <c r="K14" s="93">
        <v>6210</v>
      </c>
      <c r="L14" s="91">
        <v>52671</v>
      </c>
      <c r="M14" s="91">
        <v>17292</v>
      </c>
      <c r="N14" s="74">
        <f t="shared" si="0"/>
        <v>577077</v>
      </c>
      <c r="O14" s="74">
        <v>2556747</v>
      </c>
    </row>
    <row r="15" spans="1:17" ht="12.75" customHeight="1">
      <c r="A15" s="87" t="s">
        <v>128</v>
      </c>
      <c r="B15" s="41">
        <v>30692</v>
      </c>
      <c r="C15" s="78">
        <v>74694</v>
      </c>
      <c r="D15" s="78">
        <v>27615</v>
      </c>
      <c r="E15" s="80">
        <v>0</v>
      </c>
      <c r="F15" s="80">
        <v>0</v>
      </c>
      <c r="G15" s="78">
        <v>11201</v>
      </c>
      <c r="H15" s="78">
        <v>33699</v>
      </c>
      <c r="I15" s="78">
        <v>23669</v>
      </c>
      <c r="J15" s="78">
        <v>17803</v>
      </c>
      <c r="K15" s="80">
        <v>2301</v>
      </c>
      <c r="L15" s="78">
        <v>38249</v>
      </c>
      <c r="M15" s="78">
        <v>17093</v>
      </c>
      <c r="N15" s="46">
        <f t="shared" si="0"/>
        <v>169605</v>
      </c>
      <c r="O15" s="46">
        <v>704881</v>
      </c>
    </row>
    <row r="16" spans="1:17" ht="12.75" customHeight="1">
      <c r="A16" s="88" t="s">
        <v>17</v>
      </c>
      <c r="B16" s="73">
        <v>82872</v>
      </c>
      <c r="C16" s="91">
        <v>221095</v>
      </c>
      <c r="D16" s="91">
        <v>69632</v>
      </c>
      <c r="E16" s="93">
        <v>0</v>
      </c>
      <c r="F16" s="93">
        <v>0</v>
      </c>
      <c r="G16" s="91">
        <v>60719</v>
      </c>
      <c r="H16" s="91">
        <v>70148</v>
      </c>
      <c r="I16" s="91">
        <v>45981</v>
      </c>
      <c r="J16" s="91">
        <v>37008</v>
      </c>
      <c r="K16" s="93">
        <v>5810</v>
      </c>
      <c r="L16" s="91">
        <v>121262</v>
      </c>
      <c r="M16" s="91">
        <v>60927</v>
      </c>
      <c r="N16" s="74">
        <f t="shared" si="0"/>
        <v>477020</v>
      </c>
      <c r="O16" s="74">
        <v>1862565</v>
      </c>
    </row>
    <row r="17" spans="1:18" ht="12.75" customHeight="1">
      <c r="A17" s="87" t="s">
        <v>129</v>
      </c>
      <c r="B17" s="41">
        <v>277605</v>
      </c>
      <c r="C17" s="78">
        <v>695766</v>
      </c>
      <c r="D17" s="78">
        <v>245244</v>
      </c>
      <c r="E17" s="78">
        <v>20392</v>
      </c>
      <c r="F17" s="78">
        <v>64071</v>
      </c>
      <c r="G17" s="78">
        <v>216291</v>
      </c>
      <c r="H17" s="78">
        <v>80070</v>
      </c>
      <c r="I17" s="78">
        <v>164267</v>
      </c>
      <c r="J17" s="78">
        <v>104373</v>
      </c>
      <c r="K17" s="78">
        <v>16912</v>
      </c>
      <c r="L17" s="78">
        <v>249377</v>
      </c>
      <c r="M17" s="78">
        <v>94786</v>
      </c>
      <c r="N17" s="46">
        <f t="shared" si="0"/>
        <v>1403927</v>
      </c>
      <c r="O17" s="46">
        <v>6280793</v>
      </c>
    </row>
    <row r="18" spans="1:18" ht="12.75" customHeight="1">
      <c r="A18" s="88" t="s">
        <v>19</v>
      </c>
      <c r="B18" s="73">
        <v>112302</v>
      </c>
      <c r="C18" s="91">
        <v>164322</v>
      </c>
      <c r="D18" s="91">
        <v>59637</v>
      </c>
      <c r="E18" s="93">
        <v>0</v>
      </c>
      <c r="F18" s="93">
        <v>0</v>
      </c>
      <c r="G18" s="91">
        <v>33780</v>
      </c>
      <c r="H18" s="91">
        <v>61476</v>
      </c>
      <c r="I18" s="91">
        <v>36289</v>
      </c>
      <c r="J18" s="91">
        <v>23377</v>
      </c>
      <c r="K18" s="93">
        <v>0</v>
      </c>
      <c r="L18" s="91">
        <v>36026</v>
      </c>
      <c r="M18" s="91">
        <v>12213</v>
      </c>
      <c r="N18" s="74">
        <f t="shared" si="0"/>
        <v>348939</v>
      </c>
      <c r="O18" s="74">
        <v>1573597</v>
      </c>
    </row>
    <row r="19" spans="1:18" ht="12.75" customHeight="1">
      <c r="A19" s="87" t="s">
        <v>130</v>
      </c>
      <c r="B19" s="41">
        <v>354074</v>
      </c>
      <c r="C19" s="78">
        <v>881745</v>
      </c>
      <c r="D19" s="78">
        <v>319616</v>
      </c>
      <c r="E19" s="78">
        <v>19447</v>
      </c>
      <c r="F19" s="78">
        <v>59170</v>
      </c>
      <c r="G19" s="78">
        <v>248338</v>
      </c>
      <c r="H19" s="78">
        <v>199532</v>
      </c>
      <c r="I19" s="78">
        <v>233453</v>
      </c>
      <c r="J19" s="78">
        <v>150491</v>
      </c>
      <c r="K19" s="78">
        <v>16646</v>
      </c>
      <c r="L19" s="78">
        <v>189381</v>
      </c>
      <c r="M19" s="78">
        <v>57529</v>
      </c>
      <c r="N19" s="46">
        <f t="shared" si="0"/>
        <v>1675299</v>
      </c>
      <c r="O19" s="46">
        <v>8004489</v>
      </c>
    </row>
    <row r="20" spans="1:18" ht="12.75" customHeight="1">
      <c r="A20" s="88" t="s">
        <v>131</v>
      </c>
      <c r="B20" s="73">
        <v>668963</v>
      </c>
      <c r="C20" s="91">
        <v>2013785</v>
      </c>
      <c r="D20" s="91">
        <v>723580</v>
      </c>
      <c r="E20" s="91">
        <v>48485</v>
      </c>
      <c r="F20" s="91">
        <v>199610</v>
      </c>
      <c r="G20" s="91">
        <v>507100</v>
      </c>
      <c r="H20" s="91">
        <v>412150</v>
      </c>
      <c r="I20" s="91">
        <v>503210</v>
      </c>
      <c r="J20" s="91">
        <v>323780</v>
      </c>
      <c r="K20" s="91">
        <v>55520</v>
      </c>
      <c r="L20" s="91">
        <v>709318</v>
      </c>
      <c r="M20" s="91">
        <v>228836</v>
      </c>
      <c r="N20" s="74">
        <f t="shared" si="0"/>
        <v>3950796</v>
      </c>
      <c r="O20" s="74">
        <v>18034454</v>
      </c>
    </row>
    <row r="21" spans="1:18" ht="12.75" customHeight="1">
      <c r="A21" s="87" t="s">
        <v>132</v>
      </c>
      <c r="B21" s="41">
        <v>171270</v>
      </c>
      <c r="C21" s="78">
        <v>436463</v>
      </c>
      <c r="D21" s="78">
        <v>161463</v>
      </c>
      <c r="E21" s="78">
        <v>119</v>
      </c>
      <c r="F21" s="78">
        <v>2831</v>
      </c>
      <c r="G21" s="78">
        <v>122264</v>
      </c>
      <c r="H21" s="78">
        <v>129152</v>
      </c>
      <c r="I21" s="78">
        <v>108193</v>
      </c>
      <c r="J21" s="78">
        <v>66151</v>
      </c>
      <c r="K21" s="78">
        <v>7148</v>
      </c>
      <c r="L21" s="78">
        <v>109763</v>
      </c>
      <c r="M21" s="78">
        <v>37339</v>
      </c>
      <c r="N21" s="46">
        <f t="shared" si="0"/>
        <v>832837</v>
      </c>
      <c r="O21" s="46">
        <v>4129569</v>
      </c>
    </row>
    <row r="22" spans="1:18" ht="12.75" customHeight="1">
      <c r="A22" s="88" t="s">
        <v>133</v>
      </c>
      <c r="B22" s="73">
        <v>38488</v>
      </c>
      <c r="C22" s="91">
        <v>97104</v>
      </c>
      <c r="D22" s="91">
        <v>35755</v>
      </c>
      <c r="E22" s="93">
        <v>0</v>
      </c>
      <c r="F22" s="91">
        <v>1018</v>
      </c>
      <c r="G22" s="91">
        <v>24434</v>
      </c>
      <c r="H22" s="91">
        <v>30628</v>
      </c>
      <c r="I22" s="91">
        <v>27336</v>
      </c>
      <c r="J22" s="91">
        <v>16502</v>
      </c>
      <c r="K22" s="91">
        <v>3782</v>
      </c>
      <c r="L22" s="91">
        <v>30779</v>
      </c>
      <c r="M22" s="91">
        <v>12324</v>
      </c>
      <c r="N22" s="74">
        <f t="shared" si="0"/>
        <v>197489</v>
      </c>
      <c r="O22" s="74">
        <v>1012141</v>
      </c>
    </row>
    <row r="23" spans="1:18" ht="12.75" customHeight="1">
      <c r="A23" s="87" t="s">
        <v>24</v>
      </c>
      <c r="B23" s="41">
        <v>311949</v>
      </c>
      <c r="C23" s="78">
        <v>419248</v>
      </c>
      <c r="D23" s="78">
        <v>153960</v>
      </c>
      <c r="E23" s="80">
        <v>0</v>
      </c>
      <c r="F23" s="80">
        <v>0</v>
      </c>
      <c r="G23" s="78">
        <v>113000</v>
      </c>
      <c r="H23" s="78">
        <v>126964</v>
      </c>
      <c r="I23" s="78">
        <v>107114</v>
      </c>
      <c r="J23" s="78">
        <v>60653</v>
      </c>
      <c r="K23" s="80">
        <v>0</v>
      </c>
      <c r="L23" s="78">
        <v>108016</v>
      </c>
      <c r="M23" s="78">
        <v>26306</v>
      </c>
      <c r="N23" s="46">
        <f t="shared" si="0"/>
        <v>946327</v>
      </c>
      <c r="O23" s="46">
        <v>4042422</v>
      </c>
    </row>
    <row r="24" spans="1:18" ht="12.75" customHeight="1">
      <c r="A24" s="88" t="s">
        <v>134</v>
      </c>
      <c r="B24" s="73">
        <v>151543</v>
      </c>
      <c r="C24" s="91">
        <v>211899</v>
      </c>
      <c r="D24" s="91">
        <v>78798</v>
      </c>
      <c r="E24" s="93">
        <v>0</v>
      </c>
      <c r="F24" s="93">
        <v>0</v>
      </c>
      <c r="G24" s="91">
        <v>52917</v>
      </c>
      <c r="H24" s="91">
        <v>65883</v>
      </c>
      <c r="I24" s="91">
        <v>45432</v>
      </c>
      <c r="J24" s="91">
        <v>30054</v>
      </c>
      <c r="K24" s="93">
        <v>5610</v>
      </c>
      <c r="L24" s="91">
        <v>55169</v>
      </c>
      <c r="M24" s="91">
        <v>21727</v>
      </c>
      <c r="N24" s="74">
        <f t="shared" si="0"/>
        <v>469653</v>
      </c>
      <c r="O24" s="74">
        <v>2135597</v>
      </c>
    </row>
    <row r="25" spans="1:18" ht="12.75" customHeight="1">
      <c r="A25" s="87" t="s">
        <v>26</v>
      </c>
      <c r="B25" s="41">
        <v>120922</v>
      </c>
      <c r="C25" s="78">
        <v>306406</v>
      </c>
      <c r="D25" s="78">
        <v>115387</v>
      </c>
      <c r="E25" s="80">
        <v>0</v>
      </c>
      <c r="F25" s="80">
        <v>0</v>
      </c>
      <c r="G25" s="78">
        <v>78707</v>
      </c>
      <c r="H25" s="78">
        <v>100911</v>
      </c>
      <c r="I25" s="78">
        <v>81190</v>
      </c>
      <c r="J25" s="78">
        <v>56680</v>
      </c>
      <c r="K25" s="80">
        <v>7878</v>
      </c>
      <c r="L25" s="78">
        <v>62791</v>
      </c>
      <c r="M25" s="78">
        <v>21311</v>
      </c>
      <c r="N25" s="46">
        <f t="shared" si="0"/>
        <v>579187</v>
      </c>
      <c r="O25" s="46">
        <v>2959517</v>
      </c>
    </row>
    <row r="26" spans="1:18" ht="12.75" customHeight="1">
      <c r="A26" s="89" t="s">
        <v>27</v>
      </c>
      <c r="B26" s="69">
        <v>81589</v>
      </c>
      <c r="C26" s="72">
        <v>209857</v>
      </c>
      <c r="D26" s="72">
        <v>69352</v>
      </c>
      <c r="E26" s="71">
        <v>0</v>
      </c>
      <c r="F26" s="71">
        <v>0</v>
      </c>
      <c r="G26" s="72">
        <v>50665</v>
      </c>
      <c r="H26" s="72">
        <v>81229</v>
      </c>
      <c r="I26" s="72">
        <v>48907</v>
      </c>
      <c r="J26" s="72">
        <v>28434</v>
      </c>
      <c r="K26" s="71">
        <v>0</v>
      </c>
      <c r="L26" s="72">
        <v>153012</v>
      </c>
      <c r="M26" s="72">
        <v>121518</v>
      </c>
      <c r="N26" s="74">
        <f t="shared" si="0"/>
        <v>493365</v>
      </c>
      <c r="O26" s="95">
        <v>2100277</v>
      </c>
    </row>
    <row r="27" spans="1:18" ht="12.75" customHeight="1">
      <c r="A27" s="96"/>
      <c r="B27" s="252" t="s">
        <v>191</v>
      </c>
      <c r="C27" s="252"/>
      <c r="D27" s="252"/>
      <c r="E27" s="252"/>
      <c r="F27" s="252"/>
      <c r="G27" s="252"/>
      <c r="H27" s="252"/>
      <c r="I27" s="252"/>
      <c r="J27" s="252"/>
      <c r="K27" s="252"/>
      <c r="L27" s="252"/>
      <c r="M27" s="252"/>
      <c r="N27" s="252"/>
      <c r="O27" s="82">
        <v>2014</v>
      </c>
    </row>
    <row r="28" spans="1:18" ht="12.75" customHeight="1">
      <c r="A28" s="84" t="s">
        <v>11</v>
      </c>
      <c r="B28" s="97">
        <v>3341786</v>
      </c>
      <c r="C28" s="90">
        <v>8366666</v>
      </c>
      <c r="D28" s="90">
        <v>2708752</v>
      </c>
      <c r="E28" s="90">
        <v>507502</v>
      </c>
      <c r="F28" s="90">
        <v>950706</v>
      </c>
      <c r="G28" s="90">
        <v>2304546</v>
      </c>
      <c r="H28" s="90">
        <v>1298298</v>
      </c>
      <c r="I28" s="90">
        <v>2505516</v>
      </c>
      <c r="J28" s="90">
        <v>1526942</v>
      </c>
      <c r="K28" s="90">
        <v>152804</v>
      </c>
      <c r="L28" s="90">
        <v>2708418</v>
      </c>
      <c r="M28" s="90">
        <v>896187</v>
      </c>
      <c r="N28" s="74">
        <f>B28+C28+I28+K28+L28</f>
        <v>17075190</v>
      </c>
      <c r="O28" s="74">
        <v>81197537</v>
      </c>
    </row>
    <row r="29" spans="1:18" ht="12.75" customHeight="1">
      <c r="A29" s="85" t="s">
        <v>80</v>
      </c>
      <c r="B29" s="46">
        <v>2410658</v>
      </c>
      <c r="C29" s="33">
        <v>6948309</v>
      </c>
      <c r="D29" s="33">
        <v>2208140</v>
      </c>
      <c r="E29" s="33">
        <v>507502</v>
      </c>
      <c r="F29" s="33">
        <v>950706</v>
      </c>
      <c r="G29" s="33">
        <v>1943196</v>
      </c>
      <c r="H29" s="33">
        <v>907822</v>
      </c>
      <c r="I29" s="33">
        <v>2144754</v>
      </c>
      <c r="J29" s="33">
        <v>1316106</v>
      </c>
      <c r="K29" s="33">
        <v>139979</v>
      </c>
      <c r="L29" s="36">
        <v>2224387</v>
      </c>
      <c r="M29" s="36">
        <v>756238</v>
      </c>
      <c r="N29" s="46">
        <f>B29+C29+I29+K29+L29</f>
        <v>13868087</v>
      </c>
      <c r="O29" s="46">
        <v>65223097</v>
      </c>
      <c r="R29" s="155"/>
    </row>
    <row r="30" spans="1:18" ht="12.75" customHeight="1">
      <c r="A30" s="86" t="s">
        <v>81</v>
      </c>
      <c r="B30" s="74">
        <v>931128</v>
      </c>
      <c r="C30" s="74">
        <v>1418357</v>
      </c>
      <c r="D30" s="74">
        <v>500612</v>
      </c>
      <c r="E30" s="93">
        <v>0</v>
      </c>
      <c r="F30" s="93">
        <v>0</v>
      </c>
      <c r="G30" s="74">
        <v>361350</v>
      </c>
      <c r="H30" s="74">
        <v>390476</v>
      </c>
      <c r="I30" s="74">
        <v>360762</v>
      </c>
      <c r="J30" s="74">
        <v>210836</v>
      </c>
      <c r="K30" s="93">
        <v>12825</v>
      </c>
      <c r="L30" s="27">
        <v>484031</v>
      </c>
      <c r="M30" s="27">
        <v>139949</v>
      </c>
      <c r="N30" s="74">
        <f t="shared" ref="N30:N46" si="1">B30+C30+I30+K30+L30</f>
        <v>3207103</v>
      </c>
      <c r="O30" s="97">
        <v>15974440</v>
      </c>
    </row>
    <row r="31" spans="1:18" ht="12.75" customHeight="1">
      <c r="A31" s="87" t="s">
        <v>12</v>
      </c>
      <c r="B31" s="41">
        <v>406430</v>
      </c>
      <c r="C31" s="78">
        <v>1141493</v>
      </c>
      <c r="D31" s="78">
        <v>333668</v>
      </c>
      <c r="E31" s="78">
        <v>114048</v>
      </c>
      <c r="F31" s="78">
        <v>231631</v>
      </c>
      <c r="G31" s="78">
        <v>313524</v>
      </c>
      <c r="H31" s="78">
        <v>60187</v>
      </c>
      <c r="I31" s="78">
        <v>405848</v>
      </c>
      <c r="J31" s="78">
        <v>197217</v>
      </c>
      <c r="K31" s="78">
        <v>17218</v>
      </c>
      <c r="L31" s="78">
        <v>356539</v>
      </c>
      <c r="M31" s="33">
        <v>143466</v>
      </c>
      <c r="N31" s="46">
        <f t="shared" si="1"/>
        <v>2327528</v>
      </c>
      <c r="O31" s="46">
        <v>10716644</v>
      </c>
    </row>
    <row r="32" spans="1:18" ht="12.75" customHeight="1">
      <c r="A32" s="88" t="s">
        <v>13</v>
      </c>
      <c r="B32" s="73">
        <v>519673</v>
      </c>
      <c r="C32" s="91">
        <v>1285652</v>
      </c>
      <c r="D32" s="91">
        <v>420117</v>
      </c>
      <c r="E32" s="91">
        <v>202810</v>
      </c>
      <c r="F32" s="91">
        <v>255498</v>
      </c>
      <c r="G32" s="91">
        <v>339164</v>
      </c>
      <c r="H32" s="91">
        <v>1965</v>
      </c>
      <c r="I32" s="91">
        <v>371747</v>
      </c>
      <c r="J32" s="91">
        <v>267274</v>
      </c>
      <c r="K32" s="91">
        <v>29564</v>
      </c>
      <c r="L32" s="91">
        <v>368258</v>
      </c>
      <c r="M32" s="90">
        <v>122051</v>
      </c>
      <c r="N32" s="74">
        <f t="shared" si="1"/>
        <v>2574894</v>
      </c>
      <c r="O32" s="74">
        <v>12691568</v>
      </c>
    </row>
    <row r="33" spans="1:15" ht="12.75" customHeight="1">
      <c r="A33" s="87" t="s">
        <v>14</v>
      </c>
      <c r="B33" s="41">
        <v>146583</v>
      </c>
      <c r="C33" s="78">
        <v>334053</v>
      </c>
      <c r="D33" s="78">
        <v>110120</v>
      </c>
      <c r="E33" s="80">
        <v>0</v>
      </c>
      <c r="F33" s="80">
        <v>0</v>
      </c>
      <c r="G33" s="78">
        <v>75529</v>
      </c>
      <c r="H33" s="78">
        <v>84494</v>
      </c>
      <c r="I33" s="78">
        <v>86926</v>
      </c>
      <c r="J33" s="78">
        <v>48510</v>
      </c>
      <c r="K33" s="80">
        <v>5851</v>
      </c>
      <c r="L33" s="78">
        <v>171263</v>
      </c>
      <c r="M33" s="33">
        <v>51789</v>
      </c>
      <c r="N33" s="46">
        <f t="shared" si="1"/>
        <v>744676</v>
      </c>
      <c r="O33" s="46">
        <v>3469849</v>
      </c>
    </row>
    <row r="34" spans="1:15" ht="12.75" customHeight="1">
      <c r="A34" s="88" t="s">
        <v>15</v>
      </c>
      <c r="B34" s="73">
        <v>167572</v>
      </c>
      <c r="C34" s="91">
        <v>228291</v>
      </c>
      <c r="D34" s="91">
        <v>79098</v>
      </c>
      <c r="E34" s="93">
        <v>0</v>
      </c>
      <c r="F34" s="93">
        <v>0</v>
      </c>
      <c r="G34" s="91">
        <v>52334</v>
      </c>
      <c r="H34" s="91">
        <v>48357</v>
      </c>
      <c r="I34" s="91">
        <v>42944</v>
      </c>
      <c r="J34" s="91">
        <v>27678</v>
      </c>
      <c r="K34" s="93">
        <v>4630</v>
      </c>
      <c r="L34" s="91">
        <v>49762</v>
      </c>
      <c r="M34" s="90">
        <v>12290</v>
      </c>
      <c r="N34" s="74">
        <f t="shared" si="1"/>
        <v>493199</v>
      </c>
      <c r="O34" s="74">
        <v>2457872</v>
      </c>
    </row>
    <row r="35" spans="1:15" ht="12.75" customHeight="1">
      <c r="A35" s="87" t="s">
        <v>16</v>
      </c>
      <c r="B35" s="41">
        <v>24458</v>
      </c>
      <c r="C35" s="78">
        <v>64895</v>
      </c>
      <c r="D35" s="78">
        <v>21322</v>
      </c>
      <c r="E35" s="80">
        <v>0</v>
      </c>
      <c r="F35" s="80">
        <v>0</v>
      </c>
      <c r="G35" s="78">
        <v>16844</v>
      </c>
      <c r="H35" s="78">
        <v>23809</v>
      </c>
      <c r="I35" s="78">
        <v>25101</v>
      </c>
      <c r="J35" s="78">
        <v>18722</v>
      </c>
      <c r="K35" s="80">
        <v>781</v>
      </c>
      <c r="L35" s="78">
        <v>35627</v>
      </c>
      <c r="M35" s="33">
        <v>14249</v>
      </c>
      <c r="N35" s="46">
        <f t="shared" si="1"/>
        <v>150862</v>
      </c>
      <c r="O35" s="46">
        <v>661888</v>
      </c>
    </row>
    <row r="36" spans="1:15" ht="12.75" customHeight="1">
      <c r="A36" s="88" t="s">
        <v>17</v>
      </c>
      <c r="B36" s="73">
        <v>74077</v>
      </c>
      <c r="C36" s="91">
        <v>187638</v>
      </c>
      <c r="D36" s="91">
        <v>54469</v>
      </c>
      <c r="E36" s="93">
        <v>0</v>
      </c>
      <c r="F36" s="93">
        <v>0</v>
      </c>
      <c r="G36" s="91">
        <v>53678</v>
      </c>
      <c r="H36" s="91">
        <v>61346</v>
      </c>
      <c r="I36" s="91">
        <v>53494</v>
      </c>
      <c r="J36" s="91">
        <v>40289</v>
      </c>
      <c r="K36" s="93">
        <v>4024</v>
      </c>
      <c r="L36" s="91">
        <v>96476</v>
      </c>
      <c r="M36" s="90">
        <v>39304</v>
      </c>
      <c r="N36" s="74">
        <f t="shared" si="1"/>
        <v>415709</v>
      </c>
      <c r="O36" s="74">
        <v>1762791</v>
      </c>
    </row>
    <row r="37" spans="1:15" ht="12.75" customHeight="1">
      <c r="A37" s="87" t="s">
        <v>18</v>
      </c>
      <c r="B37" s="41">
        <v>248863</v>
      </c>
      <c r="C37" s="78">
        <v>627466</v>
      </c>
      <c r="D37" s="78">
        <v>206987</v>
      </c>
      <c r="E37" s="78">
        <v>22095</v>
      </c>
      <c r="F37" s="78">
        <v>72602</v>
      </c>
      <c r="G37" s="78">
        <v>192433</v>
      </c>
      <c r="H37" s="78">
        <v>78674</v>
      </c>
      <c r="I37" s="78">
        <v>188789</v>
      </c>
      <c r="J37" s="78">
        <v>112280</v>
      </c>
      <c r="K37" s="78">
        <v>10994</v>
      </c>
      <c r="L37" s="78">
        <v>239783</v>
      </c>
      <c r="M37" s="33">
        <v>79691</v>
      </c>
      <c r="N37" s="46">
        <f t="shared" si="1"/>
        <v>1315895</v>
      </c>
      <c r="O37" s="46">
        <v>6093888</v>
      </c>
    </row>
    <row r="38" spans="1:15" ht="12.75" customHeight="1">
      <c r="A38" s="88" t="s">
        <v>19</v>
      </c>
      <c r="B38" s="73">
        <v>99367</v>
      </c>
      <c r="C38" s="91">
        <v>139982</v>
      </c>
      <c r="D38" s="91">
        <v>50147</v>
      </c>
      <c r="E38" s="93">
        <v>0</v>
      </c>
      <c r="F38" s="93">
        <v>0</v>
      </c>
      <c r="G38" s="91">
        <v>32128</v>
      </c>
      <c r="H38" s="91">
        <v>47824</v>
      </c>
      <c r="I38" s="91">
        <v>32535</v>
      </c>
      <c r="J38" s="91">
        <v>21557</v>
      </c>
      <c r="K38" s="93">
        <v>0</v>
      </c>
      <c r="L38" s="91">
        <v>38935</v>
      </c>
      <c r="M38" s="90">
        <v>12868</v>
      </c>
      <c r="N38" s="74">
        <f t="shared" si="1"/>
        <v>310819</v>
      </c>
      <c r="O38" s="74">
        <v>1599138</v>
      </c>
    </row>
    <row r="39" spans="1:15" ht="12.75" customHeight="1">
      <c r="A39" s="87" t="s">
        <v>20</v>
      </c>
      <c r="B39" s="41">
        <v>285764</v>
      </c>
      <c r="C39" s="78">
        <v>856251</v>
      </c>
      <c r="D39" s="78">
        <v>282988</v>
      </c>
      <c r="E39" s="78">
        <v>48518</v>
      </c>
      <c r="F39" s="78">
        <v>120653</v>
      </c>
      <c r="G39" s="78">
        <v>243418</v>
      </c>
      <c r="H39" s="78">
        <v>119814</v>
      </c>
      <c r="I39" s="78">
        <v>272922</v>
      </c>
      <c r="J39" s="78">
        <v>162191</v>
      </c>
      <c r="K39" s="78">
        <v>11007</v>
      </c>
      <c r="L39" s="78">
        <v>192113</v>
      </c>
      <c r="M39" s="33">
        <v>58410</v>
      </c>
      <c r="N39" s="46">
        <f t="shared" si="1"/>
        <v>1618057</v>
      </c>
      <c r="O39" s="46">
        <v>7826739</v>
      </c>
    </row>
    <row r="40" spans="1:15" ht="12.75" customHeight="1">
      <c r="A40" s="88" t="s">
        <v>21</v>
      </c>
      <c r="B40" s="73">
        <v>565461</v>
      </c>
      <c r="C40" s="91">
        <v>1971582</v>
      </c>
      <c r="D40" s="91">
        <v>625223</v>
      </c>
      <c r="E40" s="91">
        <v>119192</v>
      </c>
      <c r="F40" s="91">
        <v>263140</v>
      </c>
      <c r="G40" s="91">
        <v>538862</v>
      </c>
      <c r="H40" s="91">
        <v>299817</v>
      </c>
      <c r="I40" s="91">
        <v>576094</v>
      </c>
      <c r="J40" s="91">
        <v>363154</v>
      </c>
      <c r="K40" s="91">
        <v>49342</v>
      </c>
      <c r="L40" s="91">
        <v>725885</v>
      </c>
      <c r="M40" s="90">
        <v>229117</v>
      </c>
      <c r="N40" s="74">
        <f t="shared" si="1"/>
        <v>3888364</v>
      </c>
      <c r="O40" s="74">
        <v>17638098</v>
      </c>
    </row>
    <row r="41" spans="1:15" ht="12.75" customHeight="1">
      <c r="A41" s="87" t="s">
        <v>22</v>
      </c>
      <c r="B41" s="41">
        <v>148609</v>
      </c>
      <c r="C41" s="78">
        <v>418512</v>
      </c>
      <c r="D41" s="78">
        <v>133707</v>
      </c>
      <c r="E41" s="78">
        <v>476</v>
      </c>
      <c r="F41" s="78">
        <v>4187</v>
      </c>
      <c r="G41" s="78">
        <v>133757</v>
      </c>
      <c r="H41" s="78">
        <v>128405</v>
      </c>
      <c r="I41" s="78">
        <v>123160</v>
      </c>
      <c r="J41" s="78">
        <v>73039</v>
      </c>
      <c r="K41" s="78">
        <v>7662</v>
      </c>
      <c r="L41" s="78">
        <v>122676</v>
      </c>
      <c r="M41" s="33">
        <v>39397</v>
      </c>
      <c r="N41" s="46">
        <f t="shared" si="1"/>
        <v>820619</v>
      </c>
      <c r="O41" s="46">
        <v>4011582</v>
      </c>
    </row>
    <row r="42" spans="1:15" ht="12.75" customHeight="1">
      <c r="A42" s="88" t="s">
        <v>23</v>
      </c>
      <c r="B42" s="73">
        <v>32984</v>
      </c>
      <c r="C42" s="91">
        <v>91106</v>
      </c>
      <c r="D42" s="91">
        <v>29912</v>
      </c>
      <c r="E42" s="93">
        <v>271</v>
      </c>
      <c r="F42" s="93">
        <v>1240</v>
      </c>
      <c r="G42" s="91">
        <v>25421</v>
      </c>
      <c r="H42" s="91">
        <v>28813</v>
      </c>
      <c r="I42" s="91">
        <v>33975</v>
      </c>
      <c r="J42" s="91">
        <v>20377</v>
      </c>
      <c r="K42" s="91">
        <v>3440</v>
      </c>
      <c r="L42" s="91">
        <v>30294</v>
      </c>
      <c r="M42" s="90">
        <v>10561</v>
      </c>
      <c r="N42" s="74">
        <f t="shared" si="1"/>
        <v>191799</v>
      </c>
      <c r="O42" s="74">
        <v>989035</v>
      </c>
    </row>
    <row r="43" spans="1:15" ht="12.75" customHeight="1">
      <c r="A43" s="87" t="s">
        <v>24</v>
      </c>
      <c r="B43" s="41">
        <v>288284</v>
      </c>
      <c r="C43" s="78">
        <v>346113</v>
      </c>
      <c r="D43" s="78">
        <v>129004</v>
      </c>
      <c r="E43" s="80">
        <v>0</v>
      </c>
      <c r="F43" s="80">
        <v>0</v>
      </c>
      <c r="G43" s="78">
        <v>94243</v>
      </c>
      <c r="H43" s="78">
        <v>100210</v>
      </c>
      <c r="I43" s="78">
        <v>99499</v>
      </c>
      <c r="J43" s="78">
        <v>54896</v>
      </c>
      <c r="K43" s="80">
        <v>0</v>
      </c>
      <c r="L43" s="78">
        <v>116929</v>
      </c>
      <c r="M43" s="33">
        <v>28000</v>
      </c>
      <c r="N43" s="46">
        <f t="shared" si="1"/>
        <v>850825</v>
      </c>
      <c r="O43" s="46">
        <v>4055274</v>
      </c>
    </row>
    <row r="44" spans="1:15" ht="12.75" customHeight="1">
      <c r="A44" s="88" t="s">
        <v>25</v>
      </c>
      <c r="B44" s="73">
        <v>139757</v>
      </c>
      <c r="C44" s="91">
        <v>185351</v>
      </c>
      <c r="D44" s="91">
        <v>67667</v>
      </c>
      <c r="E44" s="93">
        <v>0</v>
      </c>
      <c r="F44" s="93">
        <v>0</v>
      </c>
      <c r="G44" s="91">
        <v>53760</v>
      </c>
      <c r="H44" s="91">
        <v>51804</v>
      </c>
      <c r="I44" s="91">
        <v>47540</v>
      </c>
      <c r="J44" s="91">
        <v>29887</v>
      </c>
      <c r="K44" s="93">
        <v>2344</v>
      </c>
      <c r="L44" s="91">
        <v>54989</v>
      </c>
      <c r="M44" s="90">
        <v>19994</v>
      </c>
      <c r="N44" s="74">
        <f t="shared" si="1"/>
        <v>429981</v>
      </c>
      <c r="O44" s="74">
        <v>2235548</v>
      </c>
    </row>
    <row r="45" spans="1:15" ht="12.75" customHeight="1">
      <c r="A45" s="87" t="s">
        <v>26</v>
      </c>
      <c r="B45" s="41">
        <v>104339</v>
      </c>
      <c r="C45" s="78">
        <v>303714</v>
      </c>
      <c r="D45" s="78">
        <v>99747</v>
      </c>
      <c r="E45" s="78">
        <v>92</v>
      </c>
      <c r="F45" s="78">
        <v>1755</v>
      </c>
      <c r="G45" s="78">
        <v>86095</v>
      </c>
      <c r="H45" s="78">
        <v>104992</v>
      </c>
      <c r="I45" s="78">
        <v>93624</v>
      </c>
      <c r="J45" s="78">
        <v>61563</v>
      </c>
      <c r="K45" s="80">
        <v>5947</v>
      </c>
      <c r="L45" s="78">
        <v>56736</v>
      </c>
      <c r="M45" s="33">
        <v>19992</v>
      </c>
      <c r="N45" s="46">
        <f t="shared" si="1"/>
        <v>564360</v>
      </c>
      <c r="O45" s="46">
        <v>2830864</v>
      </c>
    </row>
    <row r="46" spans="1:15" ht="12.75" customHeight="1">
      <c r="A46" s="89" t="s">
        <v>27</v>
      </c>
      <c r="B46" s="69">
        <v>89565</v>
      </c>
      <c r="C46" s="72">
        <v>184567</v>
      </c>
      <c r="D46" s="72">
        <v>64576</v>
      </c>
      <c r="E46" s="71">
        <v>0</v>
      </c>
      <c r="F46" s="71">
        <v>0</v>
      </c>
      <c r="G46" s="72">
        <v>53356</v>
      </c>
      <c r="H46" s="72">
        <v>57787</v>
      </c>
      <c r="I46" s="72">
        <v>51318</v>
      </c>
      <c r="J46" s="72">
        <v>28308</v>
      </c>
      <c r="K46" s="71">
        <v>0</v>
      </c>
      <c r="L46" s="72">
        <v>52153</v>
      </c>
      <c r="M46" s="70">
        <v>15008</v>
      </c>
      <c r="N46" s="70">
        <f t="shared" si="1"/>
        <v>377603</v>
      </c>
      <c r="O46" s="95">
        <v>2156759</v>
      </c>
    </row>
    <row r="47" spans="1:15" ht="12.75" customHeight="1">
      <c r="A47" s="94"/>
      <c r="B47" s="256" t="s">
        <v>192</v>
      </c>
      <c r="C47" s="256"/>
      <c r="D47" s="256"/>
      <c r="E47" s="256"/>
      <c r="F47" s="256"/>
      <c r="G47" s="256"/>
      <c r="H47" s="256"/>
      <c r="I47" s="256"/>
      <c r="J47" s="256"/>
      <c r="K47" s="256"/>
      <c r="L47" s="256"/>
      <c r="M47" s="256"/>
      <c r="N47" s="256"/>
      <c r="O47" s="256"/>
    </row>
    <row r="48" spans="1:15" ht="12.75" customHeight="1">
      <c r="A48" s="84" t="s">
        <v>11</v>
      </c>
      <c r="B48" s="91">
        <f>B8-B28</f>
        <v>571631</v>
      </c>
      <c r="C48" s="91">
        <f>C8-C28</f>
        <v>547484</v>
      </c>
      <c r="D48" s="91">
        <f t="shared" ref="D48:K49" si="2">D8-D28</f>
        <v>452276</v>
      </c>
      <c r="E48" s="91">
        <f t="shared" si="2"/>
        <v>-375281</v>
      </c>
      <c r="F48" s="91">
        <f t="shared" si="2"/>
        <v>-177547</v>
      </c>
      <c r="G48" s="91">
        <f t="shared" si="2"/>
        <v>-24971</v>
      </c>
      <c r="H48" s="91">
        <f t="shared" si="2"/>
        <v>629641</v>
      </c>
      <c r="I48" s="91">
        <f t="shared" si="2"/>
        <v>-243685</v>
      </c>
      <c r="J48" s="91">
        <f t="shared" si="2"/>
        <v>-83865</v>
      </c>
      <c r="K48" s="91">
        <f t="shared" si="2"/>
        <v>42011</v>
      </c>
      <c r="L48" s="91">
        <f>L8-L28</f>
        <v>168156</v>
      </c>
      <c r="M48" s="91">
        <f>M8-M28</f>
        <v>193826</v>
      </c>
      <c r="N48" s="91">
        <f t="shared" ref="N48:O49" si="3">N8-N28</f>
        <v>1085597</v>
      </c>
      <c r="O48" s="97">
        <f t="shared" si="3"/>
        <v>2359603</v>
      </c>
    </row>
    <row r="49" spans="1:15" ht="12.75" customHeight="1">
      <c r="A49" s="85" t="s">
        <v>80</v>
      </c>
      <c r="B49" s="78">
        <f>B9-B29</f>
        <v>481699</v>
      </c>
      <c r="C49" s="78">
        <f>C9-C29</f>
        <v>276152</v>
      </c>
      <c r="D49" s="78">
        <f t="shared" si="2"/>
        <v>356765</v>
      </c>
      <c r="E49" s="78">
        <f t="shared" si="2"/>
        <v>-375281</v>
      </c>
      <c r="F49" s="78">
        <f t="shared" si="2"/>
        <v>-177547</v>
      </c>
      <c r="G49" s="78">
        <f t="shared" si="2"/>
        <v>-56596</v>
      </c>
      <c r="H49" s="78">
        <f t="shared" si="2"/>
        <v>511669</v>
      </c>
      <c r="I49" s="78">
        <f t="shared" si="2"/>
        <v>-241481</v>
      </c>
      <c r="J49" s="78">
        <f t="shared" si="2"/>
        <v>-92053</v>
      </c>
      <c r="K49" s="78">
        <f t="shared" si="2"/>
        <v>31988</v>
      </c>
      <c r="L49" s="38">
        <f>L9-L29</f>
        <v>46441</v>
      </c>
      <c r="M49" s="38">
        <f>M9-M29</f>
        <v>65580</v>
      </c>
      <c r="N49" s="83">
        <f t="shared" si="3"/>
        <v>594799</v>
      </c>
      <c r="O49" s="83">
        <f t="shared" si="3"/>
        <v>2240138</v>
      </c>
    </row>
    <row r="50" spans="1:15" ht="12.75" customHeight="1">
      <c r="A50" s="86" t="s">
        <v>81</v>
      </c>
      <c r="B50" s="91">
        <f t="shared" ref="B50:O50" si="4">B10-B30</f>
        <v>89932</v>
      </c>
      <c r="C50" s="91">
        <f t="shared" si="4"/>
        <v>271332</v>
      </c>
      <c r="D50" s="91">
        <f t="shared" si="4"/>
        <v>95511</v>
      </c>
      <c r="E50" s="91">
        <f t="shared" si="4"/>
        <v>0</v>
      </c>
      <c r="F50" s="91">
        <f t="shared" si="4"/>
        <v>0</v>
      </c>
      <c r="G50" s="91">
        <f t="shared" si="4"/>
        <v>31625</v>
      </c>
      <c r="H50" s="91">
        <f t="shared" si="4"/>
        <v>117972</v>
      </c>
      <c r="I50" s="91">
        <f t="shared" si="4"/>
        <v>-2204</v>
      </c>
      <c r="J50" s="91">
        <f t="shared" si="4"/>
        <v>8188</v>
      </c>
      <c r="K50" s="91">
        <f t="shared" si="4"/>
        <v>10023</v>
      </c>
      <c r="L50" s="23">
        <f t="shared" si="4"/>
        <v>121715</v>
      </c>
      <c r="M50" s="23">
        <f t="shared" si="4"/>
        <v>128246</v>
      </c>
      <c r="N50" s="91">
        <f t="shared" si="4"/>
        <v>490798</v>
      </c>
      <c r="O50" s="97">
        <f t="shared" si="4"/>
        <v>119465</v>
      </c>
    </row>
    <row r="51" spans="1:15" ht="12.75" customHeight="1">
      <c r="A51" s="87" t="s">
        <v>12</v>
      </c>
      <c r="B51" s="78">
        <f t="shared" ref="B51:O51" si="5">B11-B31</f>
        <v>82715</v>
      </c>
      <c r="C51" s="78">
        <f t="shared" si="5"/>
        <v>21313</v>
      </c>
      <c r="D51" s="78">
        <f t="shared" si="5"/>
        <v>31164</v>
      </c>
      <c r="E51" s="78">
        <f t="shared" si="5"/>
        <v>-70270</v>
      </c>
      <c r="F51" s="78">
        <f t="shared" si="5"/>
        <v>-18499</v>
      </c>
      <c r="G51" s="78">
        <f t="shared" si="5"/>
        <v>-14832</v>
      </c>
      <c r="H51" s="78">
        <f t="shared" si="5"/>
        <v>93796</v>
      </c>
      <c r="I51" s="78">
        <f t="shared" si="5"/>
        <v>-35145</v>
      </c>
      <c r="J51" s="78">
        <f t="shared" si="5"/>
        <v>3091</v>
      </c>
      <c r="K51" s="78">
        <f t="shared" si="5"/>
        <v>3782</v>
      </c>
      <c r="L51" s="78">
        <f t="shared" si="5"/>
        <v>-6246</v>
      </c>
      <c r="M51" s="78">
        <f t="shared" si="5"/>
        <v>2477</v>
      </c>
      <c r="N51" s="83">
        <f t="shared" si="5"/>
        <v>66419</v>
      </c>
      <c r="O51" s="83">
        <f t="shared" si="5"/>
        <v>529254</v>
      </c>
    </row>
    <row r="52" spans="1:15" ht="12.75" customHeight="1">
      <c r="A52" s="88" t="s">
        <v>13</v>
      </c>
      <c r="B52" s="91">
        <f t="shared" ref="B52:O52" si="6">B12-B32</f>
        <v>138653</v>
      </c>
      <c r="C52" s="91">
        <f t="shared" si="6"/>
        <v>48945</v>
      </c>
      <c r="D52" s="91">
        <f t="shared" si="6"/>
        <v>81664</v>
      </c>
      <c r="E52" s="91">
        <f t="shared" si="6"/>
        <v>-202810</v>
      </c>
      <c r="F52" s="91">
        <f t="shared" si="6"/>
        <v>-22171</v>
      </c>
      <c r="G52" s="91">
        <f t="shared" si="6"/>
        <v>-20310</v>
      </c>
      <c r="H52" s="91">
        <f t="shared" si="6"/>
        <v>207253</v>
      </c>
      <c r="I52" s="91">
        <f t="shared" si="6"/>
        <v>-26476</v>
      </c>
      <c r="J52" s="91">
        <f t="shared" si="6"/>
        <v>-16317</v>
      </c>
      <c r="K52" s="91">
        <f t="shared" si="6"/>
        <v>5406</v>
      </c>
      <c r="L52" s="91">
        <f t="shared" si="6"/>
        <v>41357</v>
      </c>
      <c r="M52" s="91">
        <f t="shared" si="6"/>
        <v>23679</v>
      </c>
      <c r="N52" s="91">
        <f t="shared" si="6"/>
        <v>207885</v>
      </c>
      <c r="O52" s="97">
        <f t="shared" si="6"/>
        <v>557360</v>
      </c>
    </row>
    <row r="53" spans="1:15" ht="12.75" customHeight="1">
      <c r="A53" s="87" t="s">
        <v>14</v>
      </c>
      <c r="B53" s="78">
        <f t="shared" ref="B53:O53" si="7">B13-B33</f>
        <v>19864</v>
      </c>
      <c r="C53" s="78">
        <f t="shared" si="7"/>
        <v>72306</v>
      </c>
      <c r="D53" s="78">
        <f t="shared" si="7"/>
        <v>24872</v>
      </c>
      <c r="E53" s="78">
        <f t="shared" si="7"/>
        <v>0</v>
      </c>
      <c r="F53" s="78">
        <f t="shared" si="7"/>
        <v>0</v>
      </c>
      <c r="G53" s="78">
        <f t="shared" si="7"/>
        <v>9974</v>
      </c>
      <c r="H53" s="78">
        <f t="shared" si="7"/>
        <v>24543</v>
      </c>
      <c r="I53" s="78">
        <f t="shared" si="7"/>
        <v>-9072</v>
      </c>
      <c r="J53" s="78">
        <f t="shared" si="7"/>
        <v>1692</v>
      </c>
      <c r="K53" s="78">
        <f t="shared" si="7"/>
        <v>5177</v>
      </c>
      <c r="L53" s="78">
        <f t="shared" si="7"/>
        <v>29589</v>
      </c>
      <c r="M53" s="78">
        <f t="shared" si="7"/>
        <v>17350</v>
      </c>
      <c r="N53" s="83">
        <f t="shared" si="7"/>
        <v>117864</v>
      </c>
      <c r="O53" s="83">
        <f t="shared" si="7"/>
        <v>215416</v>
      </c>
    </row>
    <row r="54" spans="1:15" ht="12.75" customHeight="1">
      <c r="A54" s="88" t="s">
        <v>15</v>
      </c>
      <c r="B54" s="91">
        <f t="shared" ref="B54:O54" si="8">B14-B34</f>
        <v>29658</v>
      </c>
      <c r="C54" s="91">
        <f t="shared" si="8"/>
        <v>49713</v>
      </c>
      <c r="D54" s="91">
        <f t="shared" si="8"/>
        <v>20286</v>
      </c>
      <c r="E54" s="91">
        <f t="shared" si="8"/>
        <v>0</v>
      </c>
      <c r="F54" s="91">
        <f t="shared" si="8"/>
        <v>0</v>
      </c>
      <c r="G54" s="91">
        <f t="shared" si="8"/>
        <v>4776</v>
      </c>
      <c r="H54" s="91">
        <f t="shared" si="8"/>
        <v>15502</v>
      </c>
      <c r="I54" s="91">
        <f t="shared" si="8"/>
        <v>18</v>
      </c>
      <c r="J54" s="91">
        <f t="shared" si="8"/>
        <v>-1374</v>
      </c>
      <c r="K54" s="91">
        <f t="shared" si="8"/>
        <v>1580</v>
      </c>
      <c r="L54" s="91">
        <f t="shared" si="8"/>
        <v>2909</v>
      </c>
      <c r="M54" s="91">
        <f t="shared" si="8"/>
        <v>5002</v>
      </c>
      <c r="N54" s="91">
        <f t="shared" si="8"/>
        <v>83878</v>
      </c>
      <c r="O54" s="97">
        <f t="shared" si="8"/>
        <v>98875</v>
      </c>
    </row>
    <row r="55" spans="1:15" ht="12.75" customHeight="1">
      <c r="A55" s="87" t="s">
        <v>16</v>
      </c>
      <c r="B55" s="78">
        <f t="shared" ref="B55:O55" si="9">B15-B35</f>
        <v>6234</v>
      </c>
      <c r="C55" s="78">
        <f t="shared" si="9"/>
        <v>9799</v>
      </c>
      <c r="D55" s="78">
        <f t="shared" si="9"/>
        <v>6293</v>
      </c>
      <c r="E55" s="78">
        <f t="shared" si="9"/>
        <v>0</v>
      </c>
      <c r="F55" s="78">
        <f t="shared" si="9"/>
        <v>0</v>
      </c>
      <c r="G55" s="78">
        <f t="shared" si="9"/>
        <v>-5643</v>
      </c>
      <c r="H55" s="78">
        <f t="shared" si="9"/>
        <v>9890</v>
      </c>
      <c r="I55" s="78">
        <f t="shared" si="9"/>
        <v>-1432</v>
      </c>
      <c r="J55" s="78">
        <f t="shared" si="9"/>
        <v>-919</v>
      </c>
      <c r="K55" s="78">
        <f t="shared" si="9"/>
        <v>1520</v>
      </c>
      <c r="L55" s="78">
        <f t="shared" si="9"/>
        <v>2622</v>
      </c>
      <c r="M55" s="78">
        <f t="shared" si="9"/>
        <v>2844</v>
      </c>
      <c r="N55" s="83">
        <f t="shared" si="9"/>
        <v>18743</v>
      </c>
      <c r="O55" s="83">
        <f t="shared" si="9"/>
        <v>42993</v>
      </c>
    </row>
    <row r="56" spans="1:15" ht="12.75" customHeight="1">
      <c r="A56" s="88" t="s">
        <v>17</v>
      </c>
      <c r="B56" s="91">
        <f t="shared" ref="B56:O56" si="10">B16-B36</f>
        <v>8795</v>
      </c>
      <c r="C56" s="91">
        <f t="shared" si="10"/>
        <v>33457</v>
      </c>
      <c r="D56" s="91">
        <f t="shared" si="10"/>
        <v>15163</v>
      </c>
      <c r="E56" s="91">
        <f t="shared" si="10"/>
        <v>0</v>
      </c>
      <c r="F56" s="91">
        <f t="shared" si="10"/>
        <v>0</v>
      </c>
      <c r="G56" s="91">
        <f t="shared" si="10"/>
        <v>7041</v>
      </c>
      <c r="H56" s="91">
        <f t="shared" si="10"/>
        <v>8802</v>
      </c>
      <c r="I56" s="91">
        <f t="shared" si="10"/>
        <v>-7513</v>
      </c>
      <c r="J56" s="91">
        <f t="shared" si="10"/>
        <v>-3281</v>
      </c>
      <c r="K56" s="91">
        <f t="shared" si="10"/>
        <v>1786</v>
      </c>
      <c r="L56" s="91">
        <f t="shared" si="10"/>
        <v>24786</v>
      </c>
      <c r="M56" s="91">
        <f t="shared" si="10"/>
        <v>21623</v>
      </c>
      <c r="N56" s="91">
        <f t="shared" si="10"/>
        <v>61311</v>
      </c>
      <c r="O56" s="97">
        <f t="shared" si="10"/>
        <v>99774</v>
      </c>
    </row>
    <row r="57" spans="1:15" ht="12.75" customHeight="1">
      <c r="A57" s="87" t="s">
        <v>18</v>
      </c>
      <c r="B57" s="78">
        <f t="shared" ref="B57:O57" si="11">B17-B37</f>
        <v>28742</v>
      </c>
      <c r="C57" s="78">
        <f t="shared" si="11"/>
        <v>68300</v>
      </c>
      <c r="D57" s="78">
        <f t="shared" si="11"/>
        <v>38257</v>
      </c>
      <c r="E57" s="78">
        <f t="shared" si="11"/>
        <v>-1703</v>
      </c>
      <c r="F57" s="78">
        <f t="shared" si="11"/>
        <v>-8531</v>
      </c>
      <c r="G57" s="78">
        <f t="shared" si="11"/>
        <v>23858</v>
      </c>
      <c r="H57" s="78">
        <f t="shared" si="11"/>
        <v>1396</v>
      </c>
      <c r="I57" s="78">
        <f t="shared" si="11"/>
        <v>-24522</v>
      </c>
      <c r="J57" s="78">
        <f t="shared" si="11"/>
        <v>-7907</v>
      </c>
      <c r="K57" s="78">
        <f t="shared" si="11"/>
        <v>5918</v>
      </c>
      <c r="L57" s="78">
        <f t="shared" si="11"/>
        <v>9594</v>
      </c>
      <c r="M57" s="78">
        <f t="shared" si="11"/>
        <v>15095</v>
      </c>
      <c r="N57" s="83">
        <f t="shared" si="11"/>
        <v>88032</v>
      </c>
      <c r="O57" s="83">
        <f t="shared" si="11"/>
        <v>186905</v>
      </c>
    </row>
    <row r="58" spans="1:15" ht="12.75" customHeight="1">
      <c r="A58" s="88" t="s">
        <v>19</v>
      </c>
      <c r="B58" s="91">
        <f t="shared" ref="B58:O58" si="12">B18-B38</f>
        <v>12935</v>
      </c>
      <c r="C58" s="91">
        <f t="shared" si="12"/>
        <v>24340</v>
      </c>
      <c r="D58" s="91">
        <f t="shared" si="12"/>
        <v>9490</v>
      </c>
      <c r="E58" s="91">
        <f t="shared" si="12"/>
        <v>0</v>
      </c>
      <c r="F58" s="91">
        <f t="shared" si="12"/>
        <v>0</v>
      </c>
      <c r="G58" s="91">
        <f t="shared" si="12"/>
        <v>1652</v>
      </c>
      <c r="H58" s="91">
        <f t="shared" si="12"/>
        <v>13652</v>
      </c>
      <c r="I58" s="91">
        <f t="shared" si="12"/>
        <v>3754</v>
      </c>
      <c r="J58" s="91">
        <f t="shared" si="12"/>
        <v>1820</v>
      </c>
      <c r="K58" s="91">
        <f t="shared" si="12"/>
        <v>0</v>
      </c>
      <c r="L58" s="91">
        <f t="shared" si="12"/>
        <v>-2909</v>
      </c>
      <c r="M58" s="91">
        <f t="shared" si="12"/>
        <v>-655</v>
      </c>
      <c r="N58" s="91">
        <f t="shared" si="12"/>
        <v>38120</v>
      </c>
      <c r="O58" s="97">
        <f t="shared" si="12"/>
        <v>-25541</v>
      </c>
    </row>
    <row r="59" spans="1:15" ht="12.75" customHeight="1">
      <c r="A59" s="87" t="s">
        <v>20</v>
      </c>
      <c r="B59" s="78">
        <f t="shared" ref="B59:O59" si="13">B19-B39</f>
        <v>68310</v>
      </c>
      <c r="C59" s="78">
        <f t="shared" si="13"/>
        <v>25494</v>
      </c>
      <c r="D59" s="78">
        <f t="shared" si="13"/>
        <v>36628</v>
      </c>
      <c r="E59" s="78">
        <f t="shared" si="13"/>
        <v>-29071</v>
      </c>
      <c r="F59" s="78">
        <f t="shared" si="13"/>
        <v>-61483</v>
      </c>
      <c r="G59" s="78">
        <f t="shared" si="13"/>
        <v>4920</v>
      </c>
      <c r="H59" s="78">
        <f t="shared" si="13"/>
        <v>79718</v>
      </c>
      <c r="I59" s="78">
        <f t="shared" si="13"/>
        <v>-39469</v>
      </c>
      <c r="J59" s="78">
        <f t="shared" si="13"/>
        <v>-11700</v>
      </c>
      <c r="K59" s="78">
        <f t="shared" si="13"/>
        <v>5639</v>
      </c>
      <c r="L59" s="78">
        <f t="shared" si="13"/>
        <v>-2732</v>
      </c>
      <c r="M59" s="78">
        <f t="shared" si="13"/>
        <v>-881</v>
      </c>
      <c r="N59" s="83">
        <f t="shared" si="13"/>
        <v>57242</v>
      </c>
      <c r="O59" s="83">
        <f t="shared" si="13"/>
        <v>177750</v>
      </c>
    </row>
    <row r="60" spans="1:15" ht="12.75" customHeight="1">
      <c r="A60" s="88" t="s">
        <v>21</v>
      </c>
      <c r="B60" s="91">
        <f t="shared" ref="B60:O60" si="14">B20-B40</f>
        <v>103502</v>
      </c>
      <c r="C60" s="91">
        <f t="shared" si="14"/>
        <v>42203</v>
      </c>
      <c r="D60" s="91">
        <f t="shared" si="14"/>
        <v>98357</v>
      </c>
      <c r="E60" s="91">
        <f t="shared" si="14"/>
        <v>-70707</v>
      </c>
      <c r="F60" s="91">
        <f t="shared" si="14"/>
        <v>-63530</v>
      </c>
      <c r="G60" s="91">
        <f t="shared" si="14"/>
        <v>-31762</v>
      </c>
      <c r="H60" s="91">
        <f t="shared" si="14"/>
        <v>112333</v>
      </c>
      <c r="I60" s="91">
        <f t="shared" si="14"/>
        <v>-72884</v>
      </c>
      <c r="J60" s="91">
        <f t="shared" si="14"/>
        <v>-39374</v>
      </c>
      <c r="K60" s="91">
        <f t="shared" si="14"/>
        <v>6178</v>
      </c>
      <c r="L60" s="91">
        <f t="shared" si="14"/>
        <v>-16567</v>
      </c>
      <c r="M60" s="91">
        <f t="shared" si="14"/>
        <v>-281</v>
      </c>
      <c r="N60" s="91">
        <f t="shared" si="14"/>
        <v>62432</v>
      </c>
      <c r="O60" s="97">
        <f t="shared" si="14"/>
        <v>396356</v>
      </c>
    </row>
    <row r="61" spans="1:15" ht="12.75" customHeight="1">
      <c r="A61" s="87" t="s">
        <v>22</v>
      </c>
      <c r="B61" s="78">
        <f t="shared" ref="B61:O61" si="15">B21-B41</f>
        <v>22661</v>
      </c>
      <c r="C61" s="78">
        <f t="shared" si="15"/>
        <v>17951</v>
      </c>
      <c r="D61" s="78">
        <f t="shared" si="15"/>
        <v>27756</v>
      </c>
      <c r="E61" s="78">
        <f t="shared" si="15"/>
        <v>-357</v>
      </c>
      <c r="F61" s="78">
        <f t="shared" si="15"/>
        <v>-1356</v>
      </c>
      <c r="G61" s="78">
        <f t="shared" si="15"/>
        <v>-11493</v>
      </c>
      <c r="H61" s="78">
        <f t="shared" si="15"/>
        <v>747</v>
      </c>
      <c r="I61" s="78">
        <f t="shared" si="15"/>
        <v>-14967</v>
      </c>
      <c r="J61" s="78">
        <f t="shared" si="15"/>
        <v>-6888</v>
      </c>
      <c r="K61" s="78">
        <f t="shared" si="15"/>
        <v>-514</v>
      </c>
      <c r="L61" s="78">
        <f t="shared" si="15"/>
        <v>-12913</v>
      </c>
      <c r="M61" s="78">
        <f t="shared" si="15"/>
        <v>-2058</v>
      </c>
      <c r="N61" s="83">
        <f t="shared" si="15"/>
        <v>12218</v>
      </c>
      <c r="O61" s="83">
        <f t="shared" si="15"/>
        <v>117987</v>
      </c>
    </row>
    <row r="62" spans="1:15" ht="12.75" customHeight="1">
      <c r="A62" s="88" t="s">
        <v>23</v>
      </c>
      <c r="B62" s="91">
        <f t="shared" ref="B62:O62" si="16">B22-B42</f>
        <v>5504</v>
      </c>
      <c r="C62" s="91">
        <f t="shared" si="16"/>
        <v>5998</v>
      </c>
      <c r="D62" s="91">
        <f t="shared" si="16"/>
        <v>5843</v>
      </c>
      <c r="E62" s="91">
        <f t="shared" si="16"/>
        <v>-271</v>
      </c>
      <c r="F62" s="91">
        <f t="shared" si="16"/>
        <v>-222</v>
      </c>
      <c r="G62" s="91">
        <f t="shared" si="16"/>
        <v>-987</v>
      </c>
      <c r="H62" s="91">
        <f t="shared" si="16"/>
        <v>1815</v>
      </c>
      <c r="I62" s="91">
        <f t="shared" si="16"/>
        <v>-6639</v>
      </c>
      <c r="J62" s="91">
        <f t="shared" si="16"/>
        <v>-3875</v>
      </c>
      <c r="K62" s="91">
        <f t="shared" si="16"/>
        <v>342</v>
      </c>
      <c r="L62" s="91">
        <f t="shared" si="16"/>
        <v>485</v>
      </c>
      <c r="M62" s="91">
        <f t="shared" si="16"/>
        <v>1763</v>
      </c>
      <c r="N62" s="91">
        <f t="shared" si="16"/>
        <v>5690</v>
      </c>
      <c r="O62" s="97">
        <f t="shared" si="16"/>
        <v>23106</v>
      </c>
    </row>
    <row r="63" spans="1:15" ht="12.75" customHeight="1">
      <c r="A63" s="87" t="s">
        <v>24</v>
      </c>
      <c r="B63" s="78">
        <f t="shared" ref="B63:O63" si="17">B23-B43</f>
        <v>23665</v>
      </c>
      <c r="C63" s="78">
        <f t="shared" si="17"/>
        <v>73135</v>
      </c>
      <c r="D63" s="78">
        <f t="shared" si="17"/>
        <v>24956</v>
      </c>
      <c r="E63" s="78">
        <f t="shared" si="17"/>
        <v>0</v>
      </c>
      <c r="F63" s="78">
        <f t="shared" si="17"/>
        <v>0</v>
      </c>
      <c r="G63" s="78">
        <f t="shared" si="17"/>
        <v>18757</v>
      </c>
      <c r="H63" s="78">
        <f t="shared" si="17"/>
        <v>26754</v>
      </c>
      <c r="I63" s="78">
        <f t="shared" si="17"/>
        <v>7615</v>
      </c>
      <c r="J63" s="78">
        <f t="shared" si="17"/>
        <v>5757</v>
      </c>
      <c r="K63" s="78">
        <f t="shared" si="17"/>
        <v>0</v>
      </c>
      <c r="L63" s="78">
        <f t="shared" si="17"/>
        <v>-8913</v>
      </c>
      <c r="M63" s="78">
        <f t="shared" si="17"/>
        <v>-1694</v>
      </c>
      <c r="N63" s="83">
        <f t="shared" si="17"/>
        <v>95502</v>
      </c>
      <c r="O63" s="83">
        <f t="shared" si="17"/>
        <v>-12852</v>
      </c>
    </row>
    <row r="64" spans="1:15" ht="12.75" customHeight="1">
      <c r="A64" s="88" t="s">
        <v>25</v>
      </c>
      <c r="B64" s="91">
        <f t="shared" ref="B64:O64" si="18">B24-B44</f>
        <v>11786</v>
      </c>
      <c r="C64" s="91">
        <f t="shared" si="18"/>
        <v>26548</v>
      </c>
      <c r="D64" s="91">
        <f t="shared" si="18"/>
        <v>11131</v>
      </c>
      <c r="E64" s="91">
        <f t="shared" si="18"/>
        <v>0</v>
      </c>
      <c r="F64" s="91">
        <f t="shared" si="18"/>
        <v>0</v>
      </c>
      <c r="G64" s="91">
        <f t="shared" si="18"/>
        <v>-843</v>
      </c>
      <c r="H64" s="91">
        <f t="shared" si="18"/>
        <v>14079</v>
      </c>
      <c r="I64" s="91">
        <f t="shared" si="18"/>
        <v>-2108</v>
      </c>
      <c r="J64" s="91">
        <f t="shared" si="18"/>
        <v>167</v>
      </c>
      <c r="K64" s="91">
        <f t="shared" si="18"/>
        <v>3266</v>
      </c>
      <c r="L64" s="91">
        <f t="shared" si="18"/>
        <v>180</v>
      </c>
      <c r="M64" s="91">
        <f t="shared" si="18"/>
        <v>1733</v>
      </c>
      <c r="N64" s="91">
        <f t="shared" si="18"/>
        <v>39672</v>
      </c>
      <c r="O64" s="97">
        <f t="shared" si="18"/>
        <v>-99951</v>
      </c>
    </row>
    <row r="65" spans="1:15" ht="12.75" customHeight="1">
      <c r="A65" s="87" t="s">
        <v>26</v>
      </c>
      <c r="B65" s="78">
        <f t="shared" ref="B65:O65" si="19">B25-B45</f>
        <v>16583</v>
      </c>
      <c r="C65" s="78">
        <f t="shared" si="19"/>
        <v>2692</v>
      </c>
      <c r="D65" s="78">
        <f t="shared" si="19"/>
        <v>15640</v>
      </c>
      <c r="E65" s="78">
        <f t="shared" si="19"/>
        <v>-92</v>
      </c>
      <c r="F65" s="78">
        <f t="shared" si="19"/>
        <v>-1755</v>
      </c>
      <c r="G65" s="78">
        <f t="shared" si="19"/>
        <v>-7388</v>
      </c>
      <c r="H65" s="78">
        <f t="shared" si="19"/>
        <v>-4081</v>
      </c>
      <c r="I65" s="78">
        <f t="shared" si="19"/>
        <v>-12434</v>
      </c>
      <c r="J65" s="78">
        <f t="shared" si="19"/>
        <v>-4883</v>
      </c>
      <c r="K65" s="78">
        <f t="shared" si="19"/>
        <v>1931</v>
      </c>
      <c r="L65" s="78">
        <f t="shared" si="19"/>
        <v>6055</v>
      </c>
      <c r="M65" s="78">
        <f t="shared" si="19"/>
        <v>1319</v>
      </c>
      <c r="N65" s="83">
        <f t="shared" si="19"/>
        <v>14827</v>
      </c>
      <c r="O65" s="83">
        <f t="shared" si="19"/>
        <v>128653</v>
      </c>
    </row>
    <row r="66" spans="1:15" ht="12.75" customHeight="1">
      <c r="A66" s="89" t="s">
        <v>27</v>
      </c>
      <c r="B66" s="91">
        <f t="shared" ref="B66:O66" si="20">B26-B46</f>
        <v>-7976</v>
      </c>
      <c r="C66" s="91">
        <f t="shared" si="20"/>
        <v>25290</v>
      </c>
      <c r="D66" s="91">
        <f t="shared" si="20"/>
        <v>4776</v>
      </c>
      <c r="E66" s="91">
        <f t="shared" si="20"/>
        <v>0</v>
      </c>
      <c r="F66" s="91">
        <f t="shared" si="20"/>
        <v>0</v>
      </c>
      <c r="G66" s="91">
        <f t="shared" si="20"/>
        <v>-2691</v>
      </c>
      <c r="H66" s="91">
        <f t="shared" si="20"/>
        <v>23442</v>
      </c>
      <c r="I66" s="91">
        <f t="shared" si="20"/>
        <v>-2411</v>
      </c>
      <c r="J66" s="91">
        <f t="shared" si="20"/>
        <v>126</v>
      </c>
      <c r="K66" s="91">
        <f t="shared" si="20"/>
        <v>0</v>
      </c>
      <c r="L66" s="91">
        <f t="shared" si="20"/>
        <v>100859</v>
      </c>
      <c r="M66" s="91">
        <f t="shared" si="20"/>
        <v>106510</v>
      </c>
      <c r="N66" s="91">
        <f t="shared" si="20"/>
        <v>115762</v>
      </c>
      <c r="O66" s="97">
        <f t="shared" si="20"/>
        <v>-56482</v>
      </c>
    </row>
    <row r="67" spans="1:15" ht="12.75" customHeight="1">
      <c r="A67" s="257" t="s">
        <v>194</v>
      </c>
      <c r="B67" s="257"/>
      <c r="C67" s="257"/>
      <c r="D67" s="257"/>
      <c r="E67" s="257"/>
      <c r="F67" s="257"/>
      <c r="G67" s="257"/>
      <c r="H67" s="257"/>
      <c r="I67" s="257"/>
      <c r="J67" s="257"/>
      <c r="K67" s="257"/>
      <c r="L67" s="257"/>
      <c r="M67" s="257"/>
      <c r="N67" s="257"/>
      <c r="O67" s="257"/>
    </row>
    <row r="68" spans="1:15" ht="12.75" customHeight="1">
      <c r="A68" s="249" t="s">
        <v>85</v>
      </c>
      <c r="B68" s="249"/>
      <c r="C68" s="249"/>
      <c r="D68" s="249"/>
      <c r="E68" s="249"/>
      <c r="F68" s="249"/>
      <c r="G68" s="249"/>
      <c r="H68" s="249"/>
      <c r="I68" s="249"/>
      <c r="J68" s="249"/>
      <c r="K68" s="249"/>
      <c r="L68" s="249"/>
      <c r="M68" s="249"/>
      <c r="N68" s="249"/>
      <c r="O68" s="249"/>
    </row>
    <row r="69" spans="1:15" ht="51" customHeight="1">
      <c r="A69" s="250" t="s">
        <v>274</v>
      </c>
      <c r="B69" s="250"/>
      <c r="C69" s="250"/>
      <c r="D69" s="250"/>
      <c r="E69" s="250"/>
      <c r="F69" s="250"/>
      <c r="G69" s="250"/>
      <c r="H69" s="250"/>
      <c r="I69" s="250"/>
      <c r="J69" s="250"/>
      <c r="K69" s="250"/>
      <c r="L69" s="250"/>
      <c r="M69" s="250"/>
      <c r="N69" s="250"/>
      <c r="O69" s="250"/>
    </row>
    <row r="70" spans="1:15" ht="12.75" customHeight="1">
      <c r="A70" s="249" t="s">
        <v>136</v>
      </c>
      <c r="B70" s="249"/>
      <c r="C70" s="249"/>
      <c r="D70" s="249"/>
      <c r="E70" s="249"/>
      <c r="F70" s="249"/>
      <c r="G70" s="249"/>
      <c r="H70" s="249"/>
      <c r="I70" s="249"/>
      <c r="J70" s="249"/>
      <c r="K70" s="249"/>
      <c r="L70" s="249"/>
      <c r="M70" s="249"/>
      <c r="N70" s="249"/>
      <c r="O70" s="249"/>
    </row>
    <row r="71" spans="1:15" ht="12.75" customHeight="1">
      <c r="A71" s="249" t="s">
        <v>137</v>
      </c>
      <c r="B71" s="249"/>
      <c r="C71" s="249"/>
      <c r="D71" s="249"/>
      <c r="E71" s="249"/>
      <c r="F71" s="249"/>
      <c r="G71" s="249"/>
      <c r="H71" s="249"/>
      <c r="I71" s="249"/>
      <c r="J71" s="249"/>
      <c r="K71" s="249"/>
      <c r="L71" s="249"/>
      <c r="M71" s="249"/>
      <c r="N71" s="249"/>
      <c r="O71" s="249"/>
    </row>
    <row r="72" spans="1:15" ht="12.75" customHeight="1">
      <c r="A72" s="249" t="s">
        <v>138</v>
      </c>
      <c r="B72" s="249"/>
      <c r="C72" s="249"/>
      <c r="D72" s="249"/>
      <c r="E72" s="249"/>
      <c r="F72" s="249"/>
      <c r="G72" s="249"/>
      <c r="H72" s="249"/>
      <c r="I72" s="249"/>
      <c r="J72" s="249"/>
      <c r="K72" s="249"/>
      <c r="L72" s="249"/>
      <c r="M72" s="249"/>
      <c r="N72" s="249"/>
      <c r="O72" s="249"/>
    </row>
    <row r="73" spans="1:15" ht="12.75" customHeight="1">
      <c r="A73" s="249" t="s">
        <v>139</v>
      </c>
      <c r="B73" s="249"/>
      <c r="C73" s="249"/>
      <c r="D73" s="249"/>
      <c r="E73" s="249"/>
      <c r="F73" s="249"/>
      <c r="G73" s="249"/>
      <c r="H73" s="249"/>
      <c r="I73" s="249"/>
      <c r="J73" s="249"/>
      <c r="K73" s="249"/>
      <c r="L73" s="249"/>
      <c r="M73" s="249"/>
      <c r="N73" s="249"/>
      <c r="O73" s="249"/>
    </row>
    <row r="74" spans="1:15">
      <c r="A74" s="250" t="s">
        <v>140</v>
      </c>
      <c r="B74" s="250"/>
      <c r="C74" s="250"/>
      <c r="D74" s="250"/>
      <c r="E74" s="250"/>
      <c r="F74" s="250"/>
      <c r="G74" s="250"/>
      <c r="H74" s="250"/>
      <c r="I74" s="250"/>
      <c r="J74" s="250"/>
      <c r="K74" s="250"/>
      <c r="L74" s="250"/>
      <c r="M74" s="250"/>
      <c r="N74" s="250"/>
    </row>
    <row r="75" spans="1:15">
      <c r="A75" s="253" t="s">
        <v>141</v>
      </c>
      <c r="B75" s="253"/>
      <c r="C75" s="253"/>
      <c r="D75" s="253"/>
      <c r="E75" s="253"/>
      <c r="F75" s="253"/>
      <c r="G75" s="253"/>
      <c r="H75" s="253"/>
      <c r="I75" s="253"/>
      <c r="J75" s="253"/>
      <c r="K75" s="253"/>
      <c r="L75" s="253"/>
      <c r="M75" s="253"/>
      <c r="N75" s="253"/>
    </row>
    <row r="76" spans="1:15">
      <c r="A76" s="250" t="s">
        <v>142</v>
      </c>
      <c r="B76" s="250"/>
      <c r="C76" s="250"/>
      <c r="D76" s="250"/>
      <c r="E76" s="250"/>
      <c r="F76" s="250"/>
      <c r="G76" s="250"/>
      <c r="H76" s="250"/>
      <c r="I76" s="250"/>
      <c r="J76" s="250"/>
      <c r="K76" s="250"/>
      <c r="L76" s="250"/>
      <c r="M76" s="250"/>
      <c r="N76" s="250"/>
    </row>
    <row r="77" spans="1:15" ht="25.5" customHeight="1">
      <c r="A77" s="250" t="s">
        <v>273</v>
      </c>
      <c r="B77" s="250"/>
      <c r="C77" s="250"/>
      <c r="D77" s="250"/>
      <c r="E77" s="250"/>
      <c r="F77" s="250"/>
      <c r="G77" s="250"/>
      <c r="H77" s="250"/>
      <c r="I77" s="250"/>
      <c r="J77" s="250"/>
      <c r="K77" s="250"/>
      <c r="L77" s="250"/>
      <c r="M77" s="250"/>
      <c r="N77" s="250"/>
      <c r="O77" s="250"/>
    </row>
    <row r="78" spans="1:15">
      <c r="A78" s="250" t="s">
        <v>144</v>
      </c>
      <c r="B78" s="250"/>
      <c r="C78" s="250"/>
      <c r="D78" s="250"/>
      <c r="E78" s="250"/>
      <c r="F78" s="250"/>
      <c r="G78" s="250"/>
      <c r="H78" s="250"/>
      <c r="I78" s="250"/>
      <c r="J78" s="250"/>
      <c r="K78" s="250"/>
      <c r="L78" s="250"/>
      <c r="M78" s="250"/>
      <c r="N78" s="250"/>
    </row>
    <row r="79" spans="1:15">
      <c r="A79" s="250" t="s">
        <v>220</v>
      </c>
      <c r="B79" s="250"/>
      <c r="C79" s="250"/>
      <c r="D79" s="250"/>
      <c r="E79" s="250"/>
      <c r="F79" s="250"/>
      <c r="G79" s="250"/>
      <c r="H79" s="250"/>
      <c r="I79" s="250"/>
      <c r="J79" s="250"/>
      <c r="K79" s="250"/>
      <c r="L79" s="250"/>
      <c r="M79" s="250"/>
      <c r="N79" s="250"/>
    </row>
    <row r="80" spans="1:15">
      <c r="A80" s="156" t="s">
        <v>285</v>
      </c>
    </row>
    <row r="81" spans="1:15" ht="12.75" customHeight="1">
      <c r="A81" s="250" t="s">
        <v>182</v>
      </c>
      <c r="B81" s="250"/>
      <c r="C81" s="250"/>
      <c r="D81" s="250"/>
      <c r="E81" s="250"/>
      <c r="F81" s="250"/>
      <c r="G81" s="250"/>
      <c r="H81" s="250"/>
      <c r="I81" s="250"/>
      <c r="J81" s="250"/>
      <c r="K81" s="250"/>
      <c r="L81" s="250"/>
      <c r="M81" s="250"/>
      <c r="N81" s="250"/>
    </row>
    <row r="86" spans="1:15">
      <c r="K86" s="77"/>
      <c r="L86" s="77"/>
      <c r="M86" s="77"/>
      <c r="N86" s="77"/>
      <c r="O86" s="77"/>
    </row>
  </sheetData>
  <mergeCells count="32">
    <mergeCell ref="A1:I1"/>
    <mergeCell ref="J1:O1"/>
    <mergeCell ref="A81:N81"/>
    <mergeCell ref="B7:N7"/>
    <mergeCell ref="B27:N27"/>
    <mergeCell ref="A75:N75"/>
    <mergeCell ref="A76:N76"/>
    <mergeCell ref="A77:O77"/>
    <mergeCell ref="A78:N78"/>
    <mergeCell ref="A79:N79"/>
    <mergeCell ref="O3:O5"/>
    <mergeCell ref="B6:O6"/>
    <mergeCell ref="B47:O47"/>
    <mergeCell ref="A69:O69"/>
    <mergeCell ref="A74:N74"/>
    <mergeCell ref="A67:O67"/>
    <mergeCell ref="A68:O68"/>
    <mergeCell ref="A70:O70"/>
    <mergeCell ref="A71:O71"/>
    <mergeCell ref="A72:O72"/>
    <mergeCell ref="A73:O73"/>
    <mergeCell ref="A2:N2"/>
    <mergeCell ref="A3:A6"/>
    <mergeCell ref="B3:B5"/>
    <mergeCell ref="C3:H3"/>
    <mergeCell ref="N3:N5"/>
    <mergeCell ref="C4:C5"/>
    <mergeCell ref="D4:H4"/>
    <mergeCell ref="I4:I5"/>
    <mergeCell ref="L3:M3"/>
    <mergeCell ref="L4:L5"/>
    <mergeCell ref="I3:K3"/>
  </mergeCells>
  <hyperlinks>
    <hyperlink ref="A1" location="Inhalt!A1" display="zurück zum Inhalt" xr:uid="{00000000-0004-0000-0400-000000000000}"/>
  </hyperlinks>
  <pageMargins left="0.78740157499999996" right="0.78740157499999996" top="0.984251969" bottom="0.984251969" header="0.4921259845" footer="0.4921259845"/>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1:O78"/>
  <sheetViews>
    <sheetView showGridLines="0" zoomScaleNormal="100" workbookViewId="0">
      <selection sqref="A1:N1"/>
    </sheetView>
  </sheetViews>
  <sheetFormatPr baseColWidth="10" defaultRowHeight="13.2"/>
  <cols>
    <col min="1" max="1" width="25.109375" customWidth="1"/>
    <col min="2" max="10" width="10.6640625" customWidth="1"/>
    <col min="11" max="11" width="10.88671875" customWidth="1"/>
    <col min="12" max="14" width="10.6640625" customWidth="1"/>
  </cols>
  <sheetData>
    <row r="1" spans="1:15" ht="24" customHeight="1">
      <c r="A1" s="206" t="s">
        <v>48</v>
      </c>
      <c r="B1" s="206"/>
      <c r="C1" s="206"/>
      <c r="D1" s="206"/>
      <c r="E1" s="206"/>
      <c r="F1" s="206"/>
      <c r="G1" s="206"/>
      <c r="H1" s="206"/>
      <c r="I1" s="206"/>
      <c r="J1" s="206"/>
      <c r="K1" s="206"/>
      <c r="L1" s="206"/>
      <c r="M1" s="206"/>
      <c r="N1" s="206"/>
    </row>
    <row r="2" spans="1:15" ht="15" customHeight="1">
      <c r="A2" s="263" t="s">
        <v>271</v>
      </c>
      <c r="B2" s="263"/>
      <c r="C2" s="263"/>
      <c r="D2" s="263"/>
      <c r="E2" s="263"/>
      <c r="F2" s="263"/>
      <c r="G2" s="263"/>
      <c r="H2" s="263"/>
      <c r="I2" s="263"/>
      <c r="J2" s="263"/>
      <c r="K2" s="263"/>
      <c r="L2" s="263"/>
      <c r="M2" s="263"/>
      <c r="N2" s="263"/>
    </row>
    <row r="3" spans="1:15" ht="25.5" customHeight="1">
      <c r="A3" s="236" t="s">
        <v>0</v>
      </c>
      <c r="B3" s="245" t="s">
        <v>30</v>
      </c>
      <c r="C3" s="225" t="s">
        <v>277</v>
      </c>
      <c r="D3" s="225"/>
      <c r="E3" s="225"/>
      <c r="F3" s="225"/>
      <c r="G3" s="225"/>
      <c r="H3" s="225"/>
      <c r="I3" s="238" t="s">
        <v>2</v>
      </c>
      <c r="J3" s="239"/>
      <c r="K3" s="240"/>
      <c r="L3" s="225" t="s">
        <v>146</v>
      </c>
      <c r="M3" s="225"/>
      <c r="N3" s="246" t="s">
        <v>53</v>
      </c>
    </row>
    <row r="4" spans="1:15" ht="12.75" customHeight="1">
      <c r="A4" s="221"/>
      <c r="B4" s="217"/>
      <c r="C4" s="224" t="s">
        <v>3</v>
      </c>
      <c r="D4" s="225" t="s">
        <v>4</v>
      </c>
      <c r="E4" s="225"/>
      <c r="F4" s="225"/>
      <c r="G4" s="225"/>
      <c r="H4" s="225"/>
      <c r="I4" s="224" t="s">
        <v>3</v>
      </c>
      <c r="J4" s="43" t="s">
        <v>4</v>
      </c>
      <c r="K4" s="43" t="s">
        <v>122</v>
      </c>
      <c r="L4" s="225" t="s">
        <v>3</v>
      </c>
      <c r="M4" s="43" t="s">
        <v>4</v>
      </c>
      <c r="N4" s="247"/>
    </row>
    <row r="5" spans="1:15" ht="51" customHeight="1">
      <c r="A5" s="221"/>
      <c r="B5" s="218"/>
      <c r="C5" s="223"/>
      <c r="D5" s="43" t="s">
        <v>5</v>
      </c>
      <c r="E5" s="43" t="s">
        <v>6</v>
      </c>
      <c r="F5" s="43" t="s">
        <v>55</v>
      </c>
      <c r="G5" s="43" t="s">
        <v>8</v>
      </c>
      <c r="H5" s="43" t="s">
        <v>276</v>
      </c>
      <c r="I5" s="223"/>
      <c r="J5" s="32" t="s">
        <v>9</v>
      </c>
      <c r="K5" s="32" t="s">
        <v>124</v>
      </c>
      <c r="L5" s="225"/>
      <c r="M5" s="43" t="s">
        <v>77</v>
      </c>
      <c r="N5" s="248"/>
    </row>
    <row r="6" spans="1:15" ht="12.75" customHeight="1">
      <c r="A6" s="222"/>
      <c r="B6" s="264" t="s">
        <v>10</v>
      </c>
      <c r="C6" s="265"/>
      <c r="D6" s="265"/>
      <c r="E6" s="265"/>
      <c r="F6" s="265"/>
      <c r="G6" s="265"/>
      <c r="H6" s="265"/>
      <c r="I6" s="265"/>
      <c r="J6" s="265"/>
      <c r="K6" s="265"/>
      <c r="L6" s="265"/>
      <c r="M6" s="265"/>
      <c r="N6" s="265"/>
    </row>
    <row r="7" spans="1:15" ht="12.75" customHeight="1">
      <c r="A7" s="115"/>
      <c r="B7" s="258" t="s">
        <v>190</v>
      </c>
      <c r="C7" s="258"/>
      <c r="D7" s="258"/>
      <c r="E7" s="258"/>
      <c r="F7" s="258"/>
      <c r="G7" s="258"/>
      <c r="H7" s="258"/>
      <c r="I7" s="258"/>
      <c r="J7" s="258"/>
      <c r="K7" s="258"/>
      <c r="L7" s="258"/>
      <c r="M7" s="258"/>
      <c r="N7" s="258"/>
    </row>
    <row r="8" spans="1:15" ht="12.75" customHeight="1">
      <c r="A8" s="99" t="s">
        <v>11</v>
      </c>
      <c r="B8" s="106">
        <v>61031</v>
      </c>
      <c r="C8" s="106">
        <v>32836</v>
      </c>
      <c r="D8" s="106">
        <v>15566</v>
      </c>
      <c r="E8" s="106">
        <v>749</v>
      </c>
      <c r="F8" s="106">
        <v>1698</v>
      </c>
      <c r="G8" s="106">
        <v>3172</v>
      </c>
      <c r="H8" s="106">
        <v>5148</v>
      </c>
      <c r="I8" s="106">
        <v>8333</v>
      </c>
      <c r="J8" s="106">
        <v>2732</v>
      </c>
      <c r="K8" s="106">
        <v>2157</v>
      </c>
      <c r="L8" s="106">
        <v>718</v>
      </c>
      <c r="M8" s="106">
        <v>410</v>
      </c>
      <c r="N8" s="97">
        <f>B8+C8+I8+L8+K8</f>
        <v>105075</v>
      </c>
      <c r="O8" s="110"/>
    </row>
    <row r="9" spans="1:15" ht="12.75" customHeight="1">
      <c r="A9" s="100" t="s">
        <v>80</v>
      </c>
      <c r="B9" s="33">
        <v>48785</v>
      </c>
      <c r="C9" s="33">
        <v>26008</v>
      </c>
      <c r="D9" s="33">
        <v>12508</v>
      </c>
      <c r="E9" s="33">
        <v>749</v>
      </c>
      <c r="F9" s="33">
        <v>1698</v>
      </c>
      <c r="G9" s="33">
        <v>2510</v>
      </c>
      <c r="H9" s="33">
        <v>3704</v>
      </c>
      <c r="I9" s="33">
        <v>6621</v>
      </c>
      <c r="J9" s="33">
        <v>2204</v>
      </c>
      <c r="K9" s="33">
        <v>1869</v>
      </c>
      <c r="L9" s="33">
        <f>SUM(L11,L12,L15,L16,L17,L19,L20,L21,L22,L25)</f>
        <v>568</v>
      </c>
      <c r="M9" s="33">
        <f>SUM(M11,M12,M15,M16,M17,M19,M20,M21,M22,M25)</f>
        <v>328</v>
      </c>
      <c r="N9" s="83">
        <f>B9+C9+I9+L9+K9</f>
        <v>83851</v>
      </c>
    </row>
    <row r="10" spans="1:15" ht="12.75" customHeight="1">
      <c r="A10" s="101" t="s">
        <v>81</v>
      </c>
      <c r="B10" s="90">
        <v>12246</v>
      </c>
      <c r="C10" s="90">
        <v>6828</v>
      </c>
      <c r="D10" s="90">
        <v>3058</v>
      </c>
      <c r="E10" s="93">
        <v>0</v>
      </c>
      <c r="F10" s="93">
        <v>0</v>
      </c>
      <c r="G10" s="90">
        <v>662</v>
      </c>
      <c r="H10" s="90">
        <v>1444</v>
      </c>
      <c r="I10" s="90">
        <v>1712</v>
      </c>
      <c r="J10" s="90">
        <v>528</v>
      </c>
      <c r="K10" s="90">
        <v>288</v>
      </c>
      <c r="L10" s="90">
        <f>SUM(L13,L14,L18,L23,L24,L26)</f>
        <v>150</v>
      </c>
      <c r="M10" s="90">
        <f>SUM(M13,M14,M18,M23,M24,M26)</f>
        <v>82</v>
      </c>
      <c r="N10" s="97">
        <f t="shared" ref="N10:N26" si="0">B10+C10+I10+L10+K10</f>
        <v>21224</v>
      </c>
    </row>
    <row r="11" spans="1:15" ht="12.75" customHeight="1">
      <c r="A11" s="102" t="s">
        <v>12</v>
      </c>
      <c r="B11" s="33">
        <v>10047</v>
      </c>
      <c r="C11" s="33">
        <v>5072</v>
      </c>
      <c r="D11" s="47">
        <v>2212</v>
      </c>
      <c r="E11" s="40">
        <v>262</v>
      </c>
      <c r="F11" s="33">
        <v>476</v>
      </c>
      <c r="G11" s="40">
        <v>457</v>
      </c>
      <c r="H11" s="33">
        <v>569</v>
      </c>
      <c r="I11" s="40">
        <v>1650</v>
      </c>
      <c r="J11" s="33">
        <v>618</v>
      </c>
      <c r="K11" s="33">
        <v>160</v>
      </c>
      <c r="L11" s="33">
        <v>101</v>
      </c>
      <c r="M11" s="33">
        <v>68</v>
      </c>
      <c r="N11" s="83">
        <f t="shared" si="0"/>
        <v>17030</v>
      </c>
    </row>
    <row r="12" spans="1:15" ht="12.75" customHeight="1">
      <c r="A12" s="103" t="s">
        <v>13</v>
      </c>
      <c r="B12" s="90">
        <v>10511</v>
      </c>
      <c r="C12" s="90">
        <v>4641</v>
      </c>
      <c r="D12" s="106">
        <v>2421</v>
      </c>
      <c r="E12" s="90">
        <v>0</v>
      </c>
      <c r="F12" s="106">
        <v>448</v>
      </c>
      <c r="G12" s="114">
        <v>434</v>
      </c>
      <c r="H12" s="90">
        <v>939</v>
      </c>
      <c r="I12" s="73">
        <v>1052</v>
      </c>
      <c r="J12" s="90">
        <v>228</v>
      </c>
      <c r="K12" s="90">
        <v>513</v>
      </c>
      <c r="L12" s="90">
        <v>92</v>
      </c>
      <c r="M12" s="90">
        <v>52</v>
      </c>
      <c r="N12" s="97">
        <f t="shared" si="0"/>
        <v>16809</v>
      </c>
    </row>
    <row r="13" spans="1:15" ht="12.75" customHeight="1">
      <c r="A13" s="102" t="s">
        <v>14</v>
      </c>
      <c r="B13" s="33">
        <v>2871</v>
      </c>
      <c r="C13" s="33">
        <v>1333</v>
      </c>
      <c r="D13" s="47">
        <v>452</v>
      </c>
      <c r="E13" s="80">
        <v>0</v>
      </c>
      <c r="F13" s="80">
        <v>0</v>
      </c>
      <c r="G13" s="40">
        <v>116</v>
      </c>
      <c r="H13" s="33">
        <v>184</v>
      </c>
      <c r="I13" s="40">
        <v>329</v>
      </c>
      <c r="J13" s="33">
        <v>103</v>
      </c>
      <c r="K13" s="33">
        <v>111</v>
      </c>
      <c r="L13" s="33">
        <v>49</v>
      </c>
      <c r="M13" s="33">
        <v>31</v>
      </c>
      <c r="N13" s="83">
        <f t="shared" si="0"/>
        <v>4693</v>
      </c>
    </row>
    <row r="14" spans="1:15" ht="12.75" customHeight="1">
      <c r="A14" s="103" t="s">
        <v>15</v>
      </c>
      <c r="B14" s="90">
        <v>2036</v>
      </c>
      <c r="C14" s="90">
        <v>1469</v>
      </c>
      <c r="D14" s="106">
        <v>523</v>
      </c>
      <c r="E14" s="93">
        <v>0</v>
      </c>
      <c r="F14" s="93">
        <v>0</v>
      </c>
      <c r="G14" s="114">
        <v>108</v>
      </c>
      <c r="H14" s="90">
        <v>202</v>
      </c>
      <c r="I14" s="73">
        <v>151</v>
      </c>
      <c r="J14" s="90">
        <v>34</v>
      </c>
      <c r="K14" s="90">
        <v>94</v>
      </c>
      <c r="L14" s="90">
        <v>21</v>
      </c>
      <c r="M14" s="90">
        <v>12</v>
      </c>
      <c r="N14" s="97">
        <f t="shared" si="0"/>
        <v>3771</v>
      </c>
    </row>
    <row r="15" spans="1:15" ht="12.75" customHeight="1">
      <c r="A15" s="102" t="s">
        <v>149</v>
      </c>
      <c r="B15" s="33">
        <v>492</v>
      </c>
      <c r="C15" s="33">
        <v>212</v>
      </c>
      <c r="D15" s="47">
        <v>112</v>
      </c>
      <c r="E15" s="80">
        <v>0</v>
      </c>
      <c r="F15" s="80">
        <v>0</v>
      </c>
      <c r="G15" s="40">
        <v>13</v>
      </c>
      <c r="H15" s="33">
        <v>71</v>
      </c>
      <c r="I15" s="40">
        <v>98</v>
      </c>
      <c r="J15" s="33">
        <v>43</v>
      </c>
      <c r="K15" s="33">
        <v>32</v>
      </c>
      <c r="L15" s="33">
        <v>9</v>
      </c>
      <c r="M15" s="33">
        <v>5</v>
      </c>
      <c r="N15" s="83">
        <f t="shared" si="0"/>
        <v>843</v>
      </c>
    </row>
    <row r="16" spans="1:15" ht="12.75" customHeight="1">
      <c r="A16" s="103" t="s">
        <v>17</v>
      </c>
      <c r="B16" s="90">
        <v>1164</v>
      </c>
      <c r="C16" s="90">
        <v>673</v>
      </c>
      <c r="D16" s="106">
        <v>224</v>
      </c>
      <c r="E16" s="93">
        <v>0</v>
      </c>
      <c r="F16" s="93">
        <v>0</v>
      </c>
      <c r="G16" s="114">
        <v>80</v>
      </c>
      <c r="H16" s="90">
        <v>85</v>
      </c>
      <c r="I16" s="73">
        <v>139</v>
      </c>
      <c r="J16" s="90">
        <v>62</v>
      </c>
      <c r="K16" s="90">
        <v>28</v>
      </c>
      <c r="L16" s="90">
        <v>31</v>
      </c>
      <c r="M16" s="90">
        <v>18</v>
      </c>
      <c r="N16" s="97">
        <f t="shared" si="0"/>
        <v>2035</v>
      </c>
    </row>
    <row r="17" spans="1:14" ht="12.75" customHeight="1">
      <c r="A17" s="102" t="s">
        <v>112</v>
      </c>
      <c r="B17" s="33">
        <v>4514</v>
      </c>
      <c r="C17" s="33">
        <v>3688</v>
      </c>
      <c r="D17" s="47">
        <v>1197</v>
      </c>
      <c r="E17" s="33">
        <v>203</v>
      </c>
      <c r="F17" s="33">
        <v>240</v>
      </c>
      <c r="G17" s="40">
        <v>318</v>
      </c>
      <c r="H17" s="33">
        <v>153</v>
      </c>
      <c r="I17" s="40">
        <v>561</v>
      </c>
      <c r="J17" s="33">
        <v>195</v>
      </c>
      <c r="K17" s="33">
        <v>159</v>
      </c>
      <c r="L17" s="33">
        <v>80</v>
      </c>
      <c r="M17" s="33">
        <v>30</v>
      </c>
      <c r="N17" s="83">
        <f t="shared" si="0"/>
        <v>9002</v>
      </c>
    </row>
    <row r="18" spans="1:14" ht="12.75" customHeight="1">
      <c r="A18" s="103" t="s">
        <v>19</v>
      </c>
      <c r="B18" s="90">
        <v>1142</v>
      </c>
      <c r="C18" s="90">
        <v>710</v>
      </c>
      <c r="D18" s="106">
        <v>329</v>
      </c>
      <c r="E18" s="93">
        <v>0</v>
      </c>
      <c r="F18" s="93">
        <v>0</v>
      </c>
      <c r="G18" s="114">
        <v>75</v>
      </c>
      <c r="H18" s="90">
        <v>221</v>
      </c>
      <c r="I18" s="73">
        <v>119</v>
      </c>
      <c r="J18" s="90">
        <v>29</v>
      </c>
      <c r="K18" s="93">
        <v>0</v>
      </c>
      <c r="L18" s="90">
        <v>10</v>
      </c>
      <c r="M18" s="90">
        <v>6</v>
      </c>
      <c r="N18" s="97">
        <f t="shared" si="0"/>
        <v>1981</v>
      </c>
    </row>
    <row r="19" spans="1:14" ht="12.75" customHeight="1">
      <c r="A19" s="102" t="s">
        <v>20</v>
      </c>
      <c r="B19" s="33">
        <v>6023</v>
      </c>
      <c r="C19" s="33">
        <v>3419</v>
      </c>
      <c r="D19" s="47">
        <v>1702</v>
      </c>
      <c r="E19" s="33">
        <v>121</v>
      </c>
      <c r="F19" s="33">
        <v>156</v>
      </c>
      <c r="G19" s="40">
        <v>291</v>
      </c>
      <c r="H19" s="33">
        <v>681</v>
      </c>
      <c r="I19" s="40">
        <v>791</v>
      </c>
      <c r="J19" s="33">
        <v>249</v>
      </c>
      <c r="K19" s="33">
        <v>208</v>
      </c>
      <c r="L19" s="33">
        <v>50</v>
      </c>
      <c r="M19" s="33">
        <v>27</v>
      </c>
      <c r="N19" s="83">
        <f t="shared" si="0"/>
        <v>10491</v>
      </c>
    </row>
    <row r="20" spans="1:14" ht="12.75" customHeight="1">
      <c r="A20" s="103" t="s">
        <v>21</v>
      </c>
      <c r="B20" s="90">
        <v>10884</v>
      </c>
      <c r="C20" s="90">
        <v>5109</v>
      </c>
      <c r="D20" s="106">
        <v>2808</v>
      </c>
      <c r="E20" s="90">
        <v>160</v>
      </c>
      <c r="F20" s="90">
        <v>368</v>
      </c>
      <c r="G20" s="114">
        <v>627</v>
      </c>
      <c r="H20" s="90">
        <v>491</v>
      </c>
      <c r="I20" s="73">
        <v>1537</v>
      </c>
      <c r="J20" s="90">
        <v>550</v>
      </c>
      <c r="K20" s="90">
        <v>541</v>
      </c>
      <c r="L20" s="90">
        <v>147</v>
      </c>
      <c r="M20" s="90">
        <v>100</v>
      </c>
      <c r="N20" s="97">
        <f t="shared" si="0"/>
        <v>18218</v>
      </c>
    </row>
    <row r="21" spans="1:14" ht="12.75" customHeight="1">
      <c r="A21" s="102" t="s">
        <v>113</v>
      </c>
      <c r="B21" s="33">
        <v>2782</v>
      </c>
      <c r="C21" s="33">
        <v>1524</v>
      </c>
      <c r="D21" s="47">
        <v>963</v>
      </c>
      <c r="E21" s="33">
        <v>3</v>
      </c>
      <c r="F21" s="33">
        <v>8</v>
      </c>
      <c r="G21" s="40">
        <v>152</v>
      </c>
      <c r="H21" s="33">
        <v>242</v>
      </c>
      <c r="I21" s="40">
        <v>403</v>
      </c>
      <c r="J21" s="33">
        <v>125</v>
      </c>
      <c r="K21" s="33">
        <v>111</v>
      </c>
      <c r="L21" s="33">
        <v>31</v>
      </c>
      <c r="M21" s="33">
        <v>17</v>
      </c>
      <c r="N21" s="83">
        <f t="shared" si="0"/>
        <v>4851</v>
      </c>
    </row>
    <row r="22" spans="1:14" ht="12.75" customHeight="1">
      <c r="A22" s="152" t="s">
        <v>222</v>
      </c>
      <c r="B22" s="90">
        <v>505</v>
      </c>
      <c r="C22" s="90">
        <v>311</v>
      </c>
      <c r="D22" s="106">
        <v>163</v>
      </c>
      <c r="E22" s="93">
        <v>0</v>
      </c>
      <c r="F22" s="90">
        <v>2</v>
      </c>
      <c r="G22" s="90">
        <v>35</v>
      </c>
      <c r="H22" s="90">
        <v>63</v>
      </c>
      <c r="I22" s="73">
        <v>171</v>
      </c>
      <c r="J22" s="90">
        <v>61</v>
      </c>
      <c r="K22" s="90">
        <v>44</v>
      </c>
      <c r="L22" s="90">
        <v>11</v>
      </c>
      <c r="M22" s="90">
        <v>3</v>
      </c>
      <c r="N22" s="97">
        <f t="shared" si="0"/>
        <v>1042</v>
      </c>
    </row>
    <row r="23" spans="1:14" ht="12.75" customHeight="1">
      <c r="A23" s="102" t="s">
        <v>24</v>
      </c>
      <c r="B23" s="33">
        <v>3050</v>
      </c>
      <c r="C23" s="33">
        <v>1585</v>
      </c>
      <c r="D23" s="47">
        <v>845</v>
      </c>
      <c r="E23" s="80">
        <v>0</v>
      </c>
      <c r="F23" s="80">
        <v>0</v>
      </c>
      <c r="G23" s="40">
        <v>181</v>
      </c>
      <c r="H23" s="33">
        <v>381</v>
      </c>
      <c r="I23" s="40">
        <v>600</v>
      </c>
      <c r="J23" s="33">
        <v>240</v>
      </c>
      <c r="K23" s="80">
        <v>0</v>
      </c>
      <c r="L23" s="33">
        <v>40</v>
      </c>
      <c r="M23" s="33">
        <v>16</v>
      </c>
      <c r="N23" s="83">
        <f t="shared" si="0"/>
        <v>5275</v>
      </c>
    </row>
    <row r="24" spans="1:14" ht="12.75" customHeight="1">
      <c r="A24" s="103" t="s">
        <v>25</v>
      </c>
      <c r="B24" s="90">
        <v>1807</v>
      </c>
      <c r="C24" s="90">
        <v>865</v>
      </c>
      <c r="D24" s="106">
        <v>492</v>
      </c>
      <c r="E24" s="93">
        <v>0</v>
      </c>
      <c r="F24" s="93">
        <v>0</v>
      </c>
      <c r="G24" s="114">
        <v>82</v>
      </c>
      <c r="H24" s="90">
        <v>185</v>
      </c>
      <c r="I24" s="90">
        <v>271</v>
      </c>
      <c r="J24" s="90">
        <v>46</v>
      </c>
      <c r="K24" s="90">
        <v>83</v>
      </c>
      <c r="L24" s="90">
        <v>15</v>
      </c>
      <c r="M24" s="90">
        <v>9</v>
      </c>
      <c r="N24" s="97">
        <f t="shared" si="0"/>
        <v>3041</v>
      </c>
    </row>
    <row r="25" spans="1:14" ht="12.75" customHeight="1">
      <c r="A25" s="102" t="s">
        <v>26</v>
      </c>
      <c r="B25" s="33">
        <v>1863</v>
      </c>
      <c r="C25" s="33">
        <v>1359</v>
      </c>
      <c r="D25" s="47">
        <v>706</v>
      </c>
      <c r="E25" s="80">
        <v>0</v>
      </c>
      <c r="F25" s="80">
        <v>0</v>
      </c>
      <c r="G25" s="40">
        <v>103</v>
      </c>
      <c r="H25" s="33">
        <v>410</v>
      </c>
      <c r="I25" s="40">
        <v>219</v>
      </c>
      <c r="J25" s="33">
        <v>73</v>
      </c>
      <c r="K25" s="33">
        <v>73</v>
      </c>
      <c r="L25" s="33">
        <v>16</v>
      </c>
      <c r="M25" s="33">
        <v>8</v>
      </c>
      <c r="N25" s="83">
        <f t="shared" si="0"/>
        <v>3530</v>
      </c>
    </row>
    <row r="26" spans="1:14" ht="12.75" customHeight="1">
      <c r="A26" s="103" t="s">
        <v>27</v>
      </c>
      <c r="B26" s="70">
        <v>1340</v>
      </c>
      <c r="C26" s="70">
        <v>866</v>
      </c>
      <c r="D26" s="109">
        <v>417</v>
      </c>
      <c r="E26" s="71">
        <v>0</v>
      </c>
      <c r="F26" s="71">
        <v>0</v>
      </c>
      <c r="G26" s="105">
        <v>100</v>
      </c>
      <c r="H26" s="70">
        <v>271</v>
      </c>
      <c r="I26" s="69">
        <v>242</v>
      </c>
      <c r="J26" s="70">
        <v>76</v>
      </c>
      <c r="K26" s="71">
        <v>0</v>
      </c>
      <c r="L26" s="70">
        <v>15</v>
      </c>
      <c r="M26" s="70">
        <v>8</v>
      </c>
      <c r="N26" s="97">
        <f t="shared" si="0"/>
        <v>2463</v>
      </c>
    </row>
    <row r="27" spans="1:14" ht="12.75" customHeight="1">
      <c r="A27" s="116"/>
      <c r="B27" s="259" t="s">
        <v>191</v>
      </c>
      <c r="C27" s="259"/>
      <c r="D27" s="259"/>
      <c r="E27" s="259"/>
      <c r="F27" s="259"/>
      <c r="G27" s="259"/>
      <c r="H27" s="259"/>
      <c r="I27" s="259"/>
      <c r="J27" s="259"/>
      <c r="K27" s="259"/>
      <c r="L27" s="259"/>
      <c r="M27" s="259"/>
      <c r="N27" s="259"/>
    </row>
    <row r="28" spans="1:14" ht="12.75" customHeight="1">
      <c r="A28" s="98" t="s">
        <v>11</v>
      </c>
      <c r="B28" s="91">
        <v>54536</v>
      </c>
      <c r="C28" s="91">
        <v>33635</v>
      </c>
      <c r="D28" s="91">
        <v>15578</v>
      </c>
      <c r="E28" s="91">
        <v>3039</v>
      </c>
      <c r="F28" s="91">
        <v>2313</v>
      </c>
      <c r="G28" s="91">
        <v>3125</v>
      </c>
      <c r="H28" s="91">
        <v>3580</v>
      </c>
      <c r="I28" s="91">
        <v>8874</v>
      </c>
      <c r="J28" s="91">
        <v>2793</v>
      </c>
      <c r="K28" s="91">
        <v>1813</v>
      </c>
      <c r="L28" s="106">
        <v>614</v>
      </c>
      <c r="M28" s="106">
        <v>339</v>
      </c>
      <c r="N28" s="97">
        <f>B28+C28+I28+L28+K28</f>
        <v>99472</v>
      </c>
    </row>
    <row r="29" spans="1:14" ht="12.75" customHeight="1">
      <c r="A29" s="100" t="s">
        <v>80</v>
      </c>
      <c r="B29" s="33">
        <v>43289</v>
      </c>
      <c r="C29" s="33">
        <v>26953</v>
      </c>
      <c r="D29" s="33">
        <v>12529</v>
      </c>
      <c r="E29" s="33">
        <v>3039</v>
      </c>
      <c r="F29" s="33">
        <v>2313</v>
      </c>
      <c r="G29" s="33">
        <v>2502</v>
      </c>
      <c r="H29" s="33">
        <v>2232</v>
      </c>
      <c r="I29" s="33">
        <v>7048</v>
      </c>
      <c r="J29" s="33">
        <v>2226</v>
      </c>
      <c r="K29" s="33">
        <v>1633</v>
      </c>
      <c r="L29" s="33">
        <f>SUM(L31,L32,L35,L36,L37,L39,L40,L41,L42,L45)</f>
        <v>484</v>
      </c>
      <c r="M29" s="33">
        <f>SUM(M31,M32,M35,M36,M37,M39,M40,M41,M42,M45)</f>
        <v>273</v>
      </c>
      <c r="N29" s="83">
        <f>B29+C29+I29+L29+K29</f>
        <v>79407</v>
      </c>
    </row>
    <row r="30" spans="1:14" ht="12.75" customHeight="1">
      <c r="A30" s="101" t="s">
        <v>81</v>
      </c>
      <c r="B30" s="90">
        <v>11247</v>
      </c>
      <c r="C30" s="90">
        <v>6682</v>
      </c>
      <c r="D30" s="90">
        <v>3049</v>
      </c>
      <c r="E30" s="93">
        <v>0</v>
      </c>
      <c r="F30" s="93">
        <v>0</v>
      </c>
      <c r="G30" s="90">
        <v>623</v>
      </c>
      <c r="H30" s="90">
        <v>1348</v>
      </c>
      <c r="I30" s="90">
        <v>1826</v>
      </c>
      <c r="J30" s="90">
        <v>567</v>
      </c>
      <c r="K30" s="90">
        <v>180</v>
      </c>
      <c r="L30" s="90">
        <f>SUM(L33,L34,L38,L43,L44,L46)</f>
        <v>130</v>
      </c>
      <c r="M30" s="90">
        <f>SUM(M33,M34,M38,M43,M44,M46)</f>
        <v>66</v>
      </c>
      <c r="N30" s="97">
        <f t="shared" ref="N30:N46" si="1">B30+C30+I30+L30+K30</f>
        <v>20065</v>
      </c>
    </row>
    <row r="31" spans="1:14" ht="12.75" customHeight="1">
      <c r="A31" s="102" t="s">
        <v>12</v>
      </c>
      <c r="B31" s="41">
        <v>8710</v>
      </c>
      <c r="C31" s="33">
        <v>5649</v>
      </c>
      <c r="D31" s="47">
        <v>2331</v>
      </c>
      <c r="E31" s="40">
        <v>827</v>
      </c>
      <c r="F31" s="33">
        <v>503</v>
      </c>
      <c r="G31" s="40">
        <v>459</v>
      </c>
      <c r="H31" s="33">
        <v>391</v>
      </c>
      <c r="I31" s="40">
        <v>1571</v>
      </c>
      <c r="J31" s="33">
        <v>451</v>
      </c>
      <c r="K31" s="33">
        <v>151</v>
      </c>
      <c r="L31" s="33">
        <v>95</v>
      </c>
      <c r="M31" s="33">
        <v>62</v>
      </c>
      <c r="N31" s="83">
        <f t="shared" si="1"/>
        <v>16176</v>
      </c>
    </row>
    <row r="32" spans="1:14" ht="12.75" customHeight="1">
      <c r="A32" s="103" t="s">
        <v>13</v>
      </c>
      <c r="B32" s="73">
        <v>9166</v>
      </c>
      <c r="C32" s="90">
        <v>4686</v>
      </c>
      <c r="D32" s="106">
        <v>2405</v>
      </c>
      <c r="E32" s="90">
        <v>1005</v>
      </c>
      <c r="F32" s="106">
        <v>457</v>
      </c>
      <c r="G32" s="114">
        <v>424</v>
      </c>
      <c r="H32" s="90">
        <v>2</v>
      </c>
      <c r="I32" s="73">
        <v>1054</v>
      </c>
      <c r="J32" s="90">
        <v>228</v>
      </c>
      <c r="K32" s="90">
        <v>470</v>
      </c>
      <c r="L32" s="90">
        <v>70</v>
      </c>
      <c r="M32" s="90">
        <v>40</v>
      </c>
      <c r="N32" s="97">
        <f t="shared" si="1"/>
        <v>15446</v>
      </c>
    </row>
    <row r="33" spans="1:14" ht="12.75" customHeight="1">
      <c r="A33" s="102" t="s">
        <v>14</v>
      </c>
      <c r="B33" s="41">
        <v>2356</v>
      </c>
      <c r="C33" s="33">
        <v>1248</v>
      </c>
      <c r="D33" s="47">
        <v>431</v>
      </c>
      <c r="E33" s="112">
        <v>0</v>
      </c>
      <c r="F33" s="40">
        <v>0</v>
      </c>
      <c r="G33" s="33">
        <v>113</v>
      </c>
      <c r="H33" s="33">
        <v>165</v>
      </c>
      <c r="I33" s="40">
        <v>340</v>
      </c>
      <c r="J33" s="33">
        <v>84</v>
      </c>
      <c r="K33" s="33">
        <v>67</v>
      </c>
      <c r="L33" s="33">
        <v>47</v>
      </c>
      <c r="M33" s="33">
        <v>29</v>
      </c>
      <c r="N33" s="83">
        <f t="shared" si="1"/>
        <v>4058</v>
      </c>
    </row>
    <row r="34" spans="1:14" ht="12.75" customHeight="1">
      <c r="A34" s="103" t="s">
        <v>15</v>
      </c>
      <c r="B34" s="73">
        <v>1842</v>
      </c>
      <c r="C34" s="90">
        <v>1428</v>
      </c>
      <c r="D34" s="106">
        <v>501</v>
      </c>
      <c r="E34" s="93">
        <v>0</v>
      </c>
      <c r="F34" s="93">
        <v>0</v>
      </c>
      <c r="G34" s="114">
        <v>101</v>
      </c>
      <c r="H34" s="90">
        <v>180</v>
      </c>
      <c r="I34" s="73">
        <v>156</v>
      </c>
      <c r="J34" s="90">
        <v>36</v>
      </c>
      <c r="K34" s="90">
        <v>70</v>
      </c>
      <c r="L34" s="90">
        <v>13</v>
      </c>
      <c r="M34" s="90">
        <v>6</v>
      </c>
      <c r="N34" s="97">
        <f t="shared" si="1"/>
        <v>3509</v>
      </c>
    </row>
    <row r="35" spans="1:14" ht="12.75" customHeight="1">
      <c r="A35" s="102" t="s">
        <v>16</v>
      </c>
      <c r="B35" s="41">
        <v>435</v>
      </c>
      <c r="C35" s="33">
        <v>318</v>
      </c>
      <c r="D35" s="47">
        <v>117</v>
      </c>
      <c r="E35" s="112">
        <v>0</v>
      </c>
      <c r="F35" s="80">
        <v>0</v>
      </c>
      <c r="G35" s="40">
        <v>49</v>
      </c>
      <c r="H35" s="33">
        <v>122</v>
      </c>
      <c r="I35" s="40">
        <v>84</v>
      </c>
      <c r="J35" s="33">
        <v>36</v>
      </c>
      <c r="K35" s="33">
        <v>6</v>
      </c>
      <c r="L35" s="33">
        <v>8</v>
      </c>
      <c r="M35" s="33">
        <v>4</v>
      </c>
      <c r="N35" s="83">
        <f t="shared" si="1"/>
        <v>851</v>
      </c>
    </row>
    <row r="36" spans="1:14" ht="12.75" customHeight="1">
      <c r="A36" s="103" t="s">
        <v>17</v>
      </c>
      <c r="B36" s="73">
        <v>1048</v>
      </c>
      <c r="C36" s="90">
        <v>646</v>
      </c>
      <c r="D36" s="106">
        <v>221</v>
      </c>
      <c r="E36" s="113">
        <v>0</v>
      </c>
      <c r="F36" s="113">
        <v>0</v>
      </c>
      <c r="G36" s="114">
        <v>73</v>
      </c>
      <c r="H36" s="90">
        <v>80</v>
      </c>
      <c r="I36" s="73">
        <v>169</v>
      </c>
      <c r="J36" s="90">
        <v>76</v>
      </c>
      <c r="K36" s="90">
        <v>40</v>
      </c>
      <c r="L36" s="90">
        <v>23</v>
      </c>
      <c r="M36" s="90">
        <v>12</v>
      </c>
      <c r="N36" s="97">
        <f t="shared" si="1"/>
        <v>1926</v>
      </c>
    </row>
    <row r="37" spans="1:14" ht="12.75" customHeight="1">
      <c r="A37" s="102" t="s">
        <v>18</v>
      </c>
      <c r="B37" s="41">
        <v>4193</v>
      </c>
      <c r="C37" s="33">
        <v>2849</v>
      </c>
      <c r="D37" s="47">
        <v>1168</v>
      </c>
      <c r="E37" s="33">
        <v>239</v>
      </c>
      <c r="F37" s="33">
        <v>266</v>
      </c>
      <c r="G37" s="40">
        <v>287</v>
      </c>
      <c r="H37" s="33">
        <v>134</v>
      </c>
      <c r="I37" s="40">
        <v>595</v>
      </c>
      <c r="J37" s="33">
        <v>205</v>
      </c>
      <c r="K37" s="33">
        <v>125</v>
      </c>
      <c r="L37" s="33">
        <v>57</v>
      </c>
      <c r="M37" s="33">
        <v>20</v>
      </c>
      <c r="N37" s="83">
        <f t="shared" si="1"/>
        <v>7819</v>
      </c>
    </row>
    <row r="38" spans="1:14" ht="12.75" customHeight="1">
      <c r="A38" s="103" t="s">
        <v>19</v>
      </c>
      <c r="B38" s="73">
        <v>1065</v>
      </c>
      <c r="C38" s="90">
        <v>711</v>
      </c>
      <c r="D38" s="106">
        <v>324</v>
      </c>
      <c r="E38" s="93">
        <v>0</v>
      </c>
      <c r="F38" s="113">
        <v>0</v>
      </c>
      <c r="G38" s="114">
        <v>73</v>
      </c>
      <c r="H38" s="90">
        <v>213</v>
      </c>
      <c r="I38" s="73">
        <v>122</v>
      </c>
      <c r="J38" s="90">
        <v>38</v>
      </c>
      <c r="K38" s="113">
        <v>0</v>
      </c>
      <c r="L38" s="90">
        <v>7</v>
      </c>
      <c r="M38" s="90">
        <v>3</v>
      </c>
      <c r="N38" s="97">
        <f t="shared" si="1"/>
        <v>1905</v>
      </c>
    </row>
    <row r="39" spans="1:14" ht="12.75" customHeight="1">
      <c r="A39" s="102" t="s">
        <v>20</v>
      </c>
      <c r="B39" s="41">
        <v>5119</v>
      </c>
      <c r="C39" s="33">
        <v>3929</v>
      </c>
      <c r="D39" s="47">
        <v>1739</v>
      </c>
      <c r="E39" s="33">
        <v>462</v>
      </c>
      <c r="F39" s="33">
        <v>481</v>
      </c>
      <c r="G39" s="40">
        <v>294</v>
      </c>
      <c r="H39" s="33">
        <v>367</v>
      </c>
      <c r="I39" s="40">
        <v>933</v>
      </c>
      <c r="J39" s="33">
        <v>325</v>
      </c>
      <c r="K39" s="33">
        <v>182</v>
      </c>
      <c r="L39" s="33">
        <v>49</v>
      </c>
      <c r="M39" s="33">
        <v>25</v>
      </c>
      <c r="N39" s="83">
        <f t="shared" si="1"/>
        <v>10212</v>
      </c>
    </row>
    <row r="40" spans="1:14" ht="12.75" customHeight="1">
      <c r="A40" s="103" t="s">
        <v>21</v>
      </c>
      <c r="B40" s="73">
        <v>9876</v>
      </c>
      <c r="C40" s="90">
        <v>5798</v>
      </c>
      <c r="D40" s="106">
        <v>2883</v>
      </c>
      <c r="E40" s="90">
        <v>494</v>
      </c>
      <c r="F40" s="90">
        <v>563</v>
      </c>
      <c r="G40" s="114">
        <v>625</v>
      </c>
      <c r="H40" s="90">
        <v>430</v>
      </c>
      <c r="I40" s="73">
        <v>1689</v>
      </c>
      <c r="J40" s="90">
        <v>657</v>
      </c>
      <c r="K40" s="90">
        <v>411</v>
      </c>
      <c r="L40" s="90">
        <v>131</v>
      </c>
      <c r="M40" s="90">
        <v>88</v>
      </c>
      <c r="N40" s="97">
        <f t="shared" si="1"/>
        <v>17905</v>
      </c>
    </row>
    <row r="41" spans="1:14" ht="12.75" customHeight="1">
      <c r="A41" s="102" t="s">
        <v>22</v>
      </c>
      <c r="B41" s="41">
        <v>2495</v>
      </c>
      <c r="C41" s="33">
        <v>1553</v>
      </c>
      <c r="D41" s="47">
        <v>969</v>
      </c>
      <c r="E41" s="33">
        <v>4</v>
      </c>
      <c r="F41" s="33">
        <v>10</v>
      </c>
      <c r="G41" s="40">
        <v>150</v>
      </c>
      <c r="H41" s="33">
        <v>253</v>
      </c>
      <c r="I41" s="40">
        <v>442</v>
      </c>
      <c r="J41" s="33">
        <v>126</v>
      </c>
      <c r="K41" s="33">
        <v>137</v>
      </c>
      <c r="L41" s="33">
        <v>28</v>
      </c>
      <c r="M41" s="33">
        <v>14</v>
      </c>
      <c r="N41" s="83">
        <f t="shared" si="1"/>
        <v>4655</v>
      </c>
    </row>
    <row r="42" spans="1:14" ht="12.75" customHeight="1">
      <c r="A42" s="103" t="s">
        <v>23</v>
      </c>
      <c r="B42" s="73">
        <v>482</v>
      </c>
      <c r="C42" s="90">
        <v>381</v>
      </c>
      <c r="D42" s="106">
        <v>162</v>
      </c>
      <c r="E42" s="113">
        <v>1</v>
      </c>
      <c r="F42" s="90">
        <v>3</v>
      </c>
      <c r="G42" s="90">
        <v>35</v>
      </c>
      <c r="H42" s="90">
        <v>130</v>
      </c>
      <c r="I42" s="73">
        <v>184</v>
      </c>
      <c r="J42" s="90">
        <v>88</v>
      </c>
      <c r="K42" s="90">
        <v>34</v>
      </c>
      <c r="L42" s="90">
        <v>8</v>
      </c>
      <c r="M42" s="90">
        <v>2</v>
      </c>
      <c r="N42" s="97">
        <f t="shared" si="1"/>
        <v>1089</v>
      </c>
    </row>
    <row r="43" spans="1:14" ht="12.75" customHeight="1">
      <c r="A43" s="102" t="s">
        <v>24</v>
      </c>
      <c r="B43" s="41">
        <v>2894</v>
      </c>
      <c r="C43" s="33">
        <v>1488</v>
      </c>
      <c r="D43" s="47">
        <v>825</v>
      </c>
      <c r="E43" s="80">
        <v>0</v>
      </c>
      <c r="F43" s="80">
        <v>0</v>
      </c>
      <c r="G43" s="40">
        <v>155</v>
      </c>
      <c r="H43" s="33">
        <v>336</v>
      </c>
      <c r="I43" s="40">
        <v>647</v>
      </c>
      <c r="J43" s="33">
        <v>262</v>
      </c>
      <c r="K43" s="80">
        <v>0</v>
      </c>
      <c r="L43" s="33">
        <v>36</v>
      </c>
      <c r="M43" s="33">
        <v>15</v>
      </c>
      <c r="N43" s="83">
        <f t="shared" si="1"/>
        <v>5065</v>
      </c>
    </row>
    <row r="44" spans="1:14" ht="12.75" customHeight="1">
      <c r="A44" s="103" t="s">
        <v>25</v>
      </c>
      <c r="B44" s="73">
        <v>1774</v>
      </c>
      <c r="C44" s="90">
        <v>893</v>
      </c>
      <c r="D44" s="106">
        <v>510</v>
      </c>
      <c r="E44" s="93">
        <v>0</v>
      </c>
      <c r="F44" s="93">
        <v>0</v>
      </c>
      <c r="G44" s="114">
        <v>82</v>
      </c>
      <c r="H44" s="90">
        <v>185</v>
      </c>
      <c r="I44" s="90">
        <v>300</v>
      </c>
      <c r="J44" s="90">
        <v>60</v>
      </c>
      <c r="K44" s="90">
        <v>43</v>
      </c>
      <c r="L44" s="90">
        <v>15</v>
      </c>
      <c r="M44" s="90">
        <v>8</v>
      </c>
      <c r="N44" s="97">
        <f t="shared" si="1"/>
        <v>3025</v>
      </c>
    </row>
    <row r="45" spans="1:14" ht="12.75" customHeight="1">
      <c r="A45" s="102" t="s">
        <v>26</v>
      </c>
      <c r="B45" s="41">
        <v>1765</v>
      </c>
      <c r="C45" s="33">
        <v>1144</v>
      </c>
      <c r="D45" s="47">
        <v>534</v>
      </c>
      <c r="E45" s="112">
        <v>7</v>
      </c>
      <c r="F45" s="112">
        <v>30</v>
      </c>
      <c r="G45" s="40">
        <v>106</v>
      </c>
      <c r="H45" s="33">
        <v>323</v>
      </c>
      <c r="I45" s="40">
        <v>327</v>
      </c>
      <c r="J45" s="33">
        <v>34</v>
      </c>
      <c r="K45" s="33">
        <v>77</v>
      </c>
      <c r="L45" s="33">
        <v>15</v>
      </c>
      <c r="M45" s="33">
        <v>6</v>
      </c>
      <c r="N45" s="83">
        <f t="shared" si="1"/>
        <v>3328</v>
      </c>
    </row>
    <row r="46" spans="1:14" ht="12.75" customHeight="1">
      <c r="A46" s="103" t="s">
        <v>27</v>
      </c>
      <c r="B46" s="73">
        <v>1316</v>
      </c>
      <c r="C46" s="70">
        <v>914</v>
      </c>
      <c r="D46" s="109">
        <v>458</v>
      </c>
      <c r="E46" s="71">
        <v>0</v>
      </c>
      <c r="F46" s="71">
        <v>0</v>
      </c>
      <c r="G46" s="105">
        <v>99</v>
      </c>
      <c r="H46" s="70">
        <v>269</v>
      </c>
      <c r="I46" s="69">
        <v>261</v>
      </c>
      <c r="J46" s="70">
        <v>87</v>
      </c>
      <c r="K46" s="71">
        <v>0</v>
      </c>
      <c r="L46" s="70">
        <v>12</v>
      </c>
      <c r="M46" s="70">
        <v>5</v>
      </c>
      <c r="N46" s="97">
        <f t="shared" si="1"/>
        <v>2503</v>
      </c>
    </row>
    <row r="47" spans="1:14" ht="12.75" customHeight="1">
      <c r="A47" s="117"/>
      <c r="B47" s="260" t="s">
        <v>192</v>
      </c>
      <c r="C47" s="260"/>
      <c r="D47" s="260"/>
      <c r="E47" s="260"/>
      <c r="F47" s="260"/>
      <c r="G47" s="260"/>
      <c r="H47" s="260"/>
      <c r="I47" s="260"/>
      <c r="J47" s="260"/>
      <c r="K47" s="260"/>
      <c r="L47" s="260"/>
      <c r="M47" s="260"/>
      <c r="N47" s="260"/>
    </row>
    <row r="48" spans="1:14" ht="12.75" customHeight="1">
      <c r="A48" s="98" t="s">
        <v>11</v>
      </c>
      <c r="B48" s="91">
        <f>B8-B28</f>
        <v>6495</v>
      </c>
      <c r="C48" s="91">
        <f t="shared" ref="C48:M63" si="2">C8-C28</f>
        <v>-799</v>
      </c>
      <c r="D48" s="91">
        <f t="shared" si="2"/>
        <v>-12</v>
      </c>
      <c r="E48" s="91">
        <f t="shared" si="2"/>
        <v>-2290</v>
      </c>
      <c r="F48" s="91">
        <f t="shared" si="2"/>
        <v>-615</v>
      </c>
      <c r="G48" s="91">
        <f t="shared" si="2"/>
        <v>47</v>
      </c>
      <c r="H48" s="91">
        <f t="shared" si="2"/>
        <v>1568</v>
      </c>
      <c r="I48" s="91">
        <f t="shared" si="2"/>
        <v>-541</v>
      </c>
      <c r="J48" s="91">
        <f t="shared" si="2"/>
        <v>-61</v>
      </c>
      <c r="K48" s="91">
        <f t="shared" ref="K48" si="3">K8-K28</f>
        <v>344</v>
      </c>
      <c r="L48" s="106">
        <f t="shared" si="2"/>
        <v>104</v>
      </c>
      <c r="M48" s="106">
        <f t="shared" si="2"/>
        <v>71</v>
      </c>
      <c r="N48" s="97">
        <f>N8-N28</f>
        <v>5603</v>
      </c>
    </row>
    <row r="49" spans="1:14" ht="12.75" customHeight="1">
      <c r="A49" s="100" t="s">
        <v>80</v>
      </c>
      <c r="B49" s="78">
        <f t="shared" ref="B49:N64" si="4">B9-B29</f>
        <v>5496</v>
      </c>
      <c r="C49" s="78">
        <f t="shared" si="4"/>
        <v>-945</v>
      </c>
      <c r="D49" s="78">
        <f t="shared" si="4"/>
        <v>-21</v>
      </c>
      <c r="E49" s="78">
        <f t="shared" si="4"/>
        <v>-2290</v>
      </c>
      <c r="F49" s="78">
        <f t="shared" si="4"/>
        <v>-615</v>
      </c>
      <c r="G49" s="78">
        <f>G9-G29</f>
        <v>8</v>
      </c>
      <c r="H49" s="78">
        <f t="shared" si="4"/>
        <v>1472</v>
      </c>
      <c r="I49" s="78">
        <f t="shared" si="4"/>
        <v>-427</v>
      </c>
      <c r="J49" s="78">
        <f>J9-J29</f>
        <v>-22</v>
      </c>
      <c r="K49" s="78">
        <f>K9-K29</f>
        <v>236</v>
      </c>
      <c r="L49" s="33">
        <f t="shared" si="4"/>
        <v>84</v>
      </c>
      <c r="M49" s="33">
        <f t="shared" si="2"/>
        <v>55</v>
      </c>
      <c r="N49" s="83">
        <f t="shared" si="4"/>
        <v>4444</v>
      </c>
    </row>
    <row r="50" spans="1:14" ht="12.75" customHeight="1">
      <c r="A50" s="101" t="s">
        <v>81</v>
      </c>
      <c r="B50" s="91">
        <f t="shared" si="4"/>
        <v>999</v>
      </c>
      <c r="C50" s="91">
        <f t="shared" si="4"/>
        <v>146</v>
      </c>
      <c r="D50" s="91">
        <f t="shared" si="4"/>
        <v>9</v>
      </c>
      <c r="E50" s="93">
        <f t="shared" si="4"/>
        <v>0</v>
      </c>
      <c r="F50" s="91">
        <f t="shared" si="4"/>
        <v>0</v>
      </c>
      <c r="G50" s="91">
        <f t="shared" si="4"/>
        <v>39</v>
      </c>
      <c r="H50" s="91">
        <f t="shared" si="4"/>
        <v>96</v>
      </c>
      <c r="I50" s="91">
        <f t="shared" si="4"/>
        <v>-114</v>
      </c>
      <c r="J50" s="91">
        <f t="shared" si="4"/>
        <v>-39</v>
      </c>
      <c r="K50" s="91">
        <f t="shared" ref="K50" si="5">K10-K30</f>
        <v>108</v>
      </c>
      <c r="L50" s="90">
        <f t="shared" si="4"/>
        <v>20</v>
      </c>
      <c r="M50" s="90">
        <f t="shared" si="2"/>
        <v>16</v>
      </c>
      <c r="N50" s="97">
        <f t="shared" si="4"/>
        <v>1159</v>
      </c>
    </row>
    <row r="51" spans="1:14" ht="12.75" customHeight="1">
      <c r="A51" s="102" t="s">
        <v>12</v>
      </c>
      <c r="B51" s="78">
        <f t="shared" si="4"/>
        <v>1337</v>
      </c>
      <c r="C51" s="78">
        <f t="shared" si="4"/>
        <v>-577</v>
      </c>
      <c r="D51" s="78">
        <f t="shared" si="4"/>
        <v>-119</v>
      </c>
      <c r="E51" s="78">
        <f t="shared" si="4"/>
        <v>-565</v>
      </c>
      <c r="F51" s="78">
        <f t="shared" si="4"/>
        <v>-27</v>
      </c>
      <c r="G51" s="78">
        <f t="shared" si="4"/>
        <v>-2</v>
      </c>
      <c r="H51" s="78">
        <f t="shared" si="4"/>
        <v>178</v>
      </c>
      <c r="I51" s="78">
        <f t="shared" si="4"/>
        <v>79</v>
      </c>
      <c r="J51" s="78">
        <f t="shared" si="4"/>
        <v>167</v>
      </c>
      <c r="K51" s="78">
        <f t="shared" ref="K51" si="6">K11-K31</f>
        <v>9</v>
      </c>
      <c r="L51" s="33">
        <f t="shared" si="4"/>
        <v>6</v>
      </c>
      <c r="M51" s="33">
        <f t="shared" si="2"/>
        <v>6</v>
      </c>
      <c r="N51" s="83">
        <f t="shared" si="4"/>
        <v>854</v>
      </c>
    </row>
    <row r="52" spans="1:14" ht="12.75" customHeight="1">
      <c r="A52" s="103" t="s">
        <v>13</v>
      </c>
      <c r="B52" s="91">
        <f t="shared" si="4"/>
        <v>1345</v>
      </c>
      <c r="C52" s="91">
        <f t="shared" si="4"/>
        <v>-45</v>
      </c>
      <c r="D52" s="91">
        <f t="shared" si="4"/>
        <v>16</v>
      </c>
      <c r="E52" s="91">
        <f t="shared" si="4"/>
        <v>-1005</v>
      </c>
      <c r="F52" s="91">
        <f t="shared" si="4"/>
        <v>-9</v>
      </c>
      <c r="G52" s="91">
        <f t="shared" si="4"/>
        <v>10</v>
      </c>
      <c r="H52" s="93">
        <f t="shared" si="4"/>
        <v>937</v>
      </c>
      <c r="I52" s="91">
        <f t="shared" si="4"/>
        <v>-2</v>
      </c>
      <c r="J52" s="93">
        <f t="shared" si="4"/>
        <v>0</v>
      </c>
      <c r="K52" s="93">
        <f t="shared" ref="K52" si="7">K12-K32</f>
        <v>43</v>
      </c>
      <c r="L52" s="90">
        <f t="shared" si="4"/>
        <v>22</v>
      </c>
      <c r="M52" s="90">
        <f t="shared" si="2"/>
        <v>12</v>
      </c>
      <c r="N52" s="97">
        <f t="shared" si="4"/>
        <v>1363</v>
      </c>
    </row>
    <row r="53" spans="1:14" ht="12.75" customHeight="1">
      <c r="A53" s="102" t="s">
        <v>14</v>
      </c>
      <c r="B53" s="78">
        <f t="shared" si="4"/>
        <v>515</v>
      </c>
      <c r="C53" s="78">
        <f t="shared" si="4"/>
        <v>85</v>
      </c>
      <c r="D53" s="78">
        <f t="shared" si="4"/>
        <v>21</v>
      </c>
      <c r="E53" s="78">
        <f t="shared" si="4"/>
        <v>0</v>
      </c>
      <c r="F53" s="78">
        <f t="shared" si="4"/>
        <v>0</v>
      </c>
      <c r="G53" s="80">
        <f t="shared" si="4"/>
        <v>3</v>
      </c>
      <c r="H53" s="78">
        <f t="shared" si="4"/>
        <v>19</v>
      </c>
      <c r="I53" s="78">
        <f t="shared" si="4"/>
        <v>-11</v>
      </c>
      <c r="J53" s="78">
        <f t="shared" si="4"/>
        <v>19</v>
      </c>
      <c r="K53" s="78">
        <f t="shared" ref="K53" si="8">K13-K33</f>
        <v>44</v>
      </c>
      <c r="L53" s="33">
        <f t="shared" si="4"/>
        <v>2</v>
      </c>
      <c r="M53" s="33">
        <f t="shared" si="2"/>
        <v>2</v>
      </c>
      <c r="N53" s="83">
        <f t="shared" si="4"/>
        <v>635</v>
      </c>
    </row>
    <row r="54" spans="1:14" ht="12.75" customHeight="1">
      <c r="A54" s="103" t="s">
        <v>15</v>
      </c>
      <c r="B54" s="91">
        <f t="shared" si="4"/>
        <v>194</v>
      </c>
      <c r="C54" s="91">
        <f t="shared" si="4"/>
        <v>41</v>
      </c>
      <c r="D54" s="91">
        <f t="shared" si="4"/>
        <v>22</v>
      </c>
      <c r="E54" s="93">
        <f t="shared" si="4"/>
        <v>0</v>
      </c>
      <c r="F54" s="93">
        <f t="shared" si="4"/>
        <v>0</v>
      </c>
      <c r="G54" s="91">
        <f t="shared" si="4"/>
        <v>7</v>
      </c>
      <c r="H54" s="91">
        <f t="shared" si="4"/>
        <v>22</v>
      </c>
      <c r="I54" s="91">
        <f t="shared" si="4"/>
        <v>-5</v>
      </c>
      <c r="J54" s="91">
        <f t="shared" si="4"/>
        <v>-2</v>
      </c>
      <c r="K54" s="91">
        <f t="shared" ref="K54" si="9">K14-K34</f>
        <v>24</v>
      </c>
      <c r="L54" s="90">
        <f t="shared" si="4"/>
        <v>8</v>
      </c>
      <c r="M54" s="90">
        <f t="shared" si="2"/>
        <v>6</v>
      </c>
      <c r="N54" s="97">
        <f t="shared" si="4"/>
        <v>262</v>
      </c>
    </row>
    <row r="55" spans="1:14" ht="12.75" customHeight="1">
      <c r="A55" s="102" t="s">
        <v>16</v>
      </c>
      <c r="B55" s="78">
        <f t="shared" si="4"/>
        <v>57</v>
      </c>
      <c r="C55" s="78">
        <f t="shared" si="4"/>
        <v>-106</v>
      </c>
      <c r="D55" s="78">
        <f t="shared" si="4"/>
        <v>-5</v>
      </c>
      <c r="E55" s="78">
        <f t="shared" si="4"/>
        <v>0</v>
      </c>
      <c r="F55" s="80">
        <f t="shared" si="4"/>
        <v>0</v>
      </c>
      <c r="G55" s="78">
        <f t="shared" si="4"/>
        <v>-36</v>
      </c>
      <c r="H55" s="78">
        <f t="shared" si="4"/>
        <v>-51</v>
      </c>
      <c r="I55" s="78">
        <f t="shared" si="4"/>
        <v>14</v>
      </c>
      <c r="J55" s="78">
        <f t="shared" si="4"/>
        <v>7</v>
      </c>
      <c r="K55" s="78">
        <f t="shared" ref="K55" si="10">K15-K35</f>
        <v>26</v>
      </c>
      <c r="L55" s="33">
        <f t="shared" si="4"/>
        <v>1</v>
      </c>
      <c r="M55" s="33">
        <f t="shared" si="2"/>
        <v>1</v>
      </c>
      <c r="N55" s="83">
        <f t="shared" si="4"/>
        <v>-8</v>
      </c>
    </row>
    <row r="56" spans="1:14" ht="12.75" customHeight="1">
      <c r="A56" s="103" t="s">
        <v>17</v>
      </c>
      <c r="B56" s="91">
        <f t="shared" si="4"/>
        <v>116</v>
      </c>
      <c r="C56" s="91">
        <f t="shared" si="4"/>
        <v>27</v>
      </c>
      <c r="D56" s="91">
        <f t="shared" si="4"/>
        <v>3</v>
      </c>
      <c r="E56" s="91">
        <f t="shared" si="4"/>
        <v>0</v>
      </c>
      <c r="F56" s="91">
        <f t="shared" si="4"/>
        <v>0</v>
      </c>
      <c r="G56" s="91">
        <f t="shared" si="4"/>
        <v>7</v>
      </c>
      <c r="H56" s="91">
        <f t="shared" si="4"/>
        <v>5</v>
      </c>
      <c r="I56" s="91">
        <f t="shared" si="4"/>
        <v>-30</v>
      </c>
      <c r="J56" s="91">
        <f t="shared" si="4"/>
        <v>-14</v>
      </c>
      <c r="K56" s="91">
        <f t="shared" ref="K56" si="11">K16-K36</f>
        <v>-12</v>
      </c>
      <c r="L56" s="90">
        <f t="shared" si="4"/>
        <v>8</v>
      </c>
      <c r="M56" s="90">
        <f t="shared" si="2"/>
        <v>6</v>
      </c>
      <c r="N56" s="97">
        <f t="shared" si="4"/>
        <v>109</v>
      </c>
    </row>
    <row r="57" spans="1:14" ht="12.75" customHeight="1">
      <c r="A57" s="102" t="s">
        <v>18</v>
      </c>
      <c r="B57" s="78">
        <f t="shared" si="4"/>
        <v>321</v>
      </c>
      <c r="C57" s="78">
        <f t="shared" si="4"/>
        <v>839</v>
      </c>
      <c r="D57" s="78">
        <f t="shared" si="4"/>
        <v>29</v>
      </c>
      <c r="E57" s="78">
        <f t="shared" si="4"/>
        <v>-36</v>
      </c>
      <c r="F57" s="78">
        <f t="shared" si="4"/>
        <v>-26</v>
      </c>
      <c r="G57" s="78">
        <f t="shared" si="4"/>
        <v>31</v>
      </c>
      <c r="H57" s="78">
        <f t="shared" si="4"/>
        <v>19</v>
      </c>
      <c r="I57" s="78">
        <f t="shared" si="4"/>
        <v>-34</v>
      </c>
      <c r="J57" s="78">
        <f t="shared" si="4"/>
        <v>-10</v>
      </c>
      <c r="K57" s="78">
        <f t="shared" ref="K57" si="12">K17-K37</f>
        <v>34</v>
      </c>
      <c r="L57" s="33">
        <f t="shared" si="4"/>
        <v>23</v>
      </c>
      <c r="M57" s="33">
        <f t="shared" si="2"/>
        <v>10</v>
      </c>
      <c r="N57" s="83">
        <f t="shared" si="4"/>
        <v>1183</v>
      </c>
    </row>
    <row r="58" spans="1:14" ht="12.75" customHeight="1">
      <c r="A58" s="103" t="s">
        <v>19</v>
      </c>
      <c r="B58" s="91">
        <f t="shared" si="4"/>
        <v>77</v>
      </c>
      <c r="C58" s="91">
        <f t="shared" si="4"/>
        <v>-1</v>
      </c>
      <c r="D58" s="91">
        <f t="shared" si="4"/>
        <v>5</v>
      </c>
      <c r="E58" s="93">
        <f t="shared" si="4"/>
        <v>0</v>
      </c>
      <c r="F58" s="91">
        <f t="shared" si="4"/>
        <v>0</v>
      </c>
      <c r="G58" s="91">
        <f t="shared" si="4"/>
        <v>2</v>
      </c>
      <c r="H58" s="91">
        <f t="shared" si="4"/>
        <v>8</v>
      </c>
      <c r="I58" s="91">
        <f t="shared" si="4"/>
        <v>-3</v>
      </c>
      <c r="J58" s="91">
        <f t="shared" si="4"/>
        <v>-9</v>
      </c>
      <c r="K58" s="108">
        <f t="shared" ref="K58" si="13">K18-K38</f>
        <v>0</v>
      </c>
      <c r="L58" s="90">
        <f t="shared" si="4"/>
        <v>3</v>
      </c>
      <c r="M58" s="90">
        <f t="shared" si="2"/>
        <v>3</v>
      </c>
      <c r="N58" s="97">
        <f t="shared" si="4"/>
        <v>76</v>
      </c>
    </row>
    <row r="59" spans="1:14" ht="12.75" customHeight="1">
      <c r="A59" s="102" t="s">
        <v>20</v>
      </c>
      <c r="B59" s="78">
        <f t="shared" si="4"/>
        <v>904</v>
      </c>
      <c r="C59" s="78">
        <f t="shared" si="4"/>
        <v>-510</v>
      </c>
      <c r="D59" s="78">
        <f t="shared" si="4"/>
        <v>-37</v>
      </c>
      <c r="E59" s="78">
        <f t="shared" si="4"/>
        <v>-341</v>
      </c>
      <c r="F59" s="78">
        <f t="shared" si="4"/>
        <v>-325</v>
      </c>
      <c r="G59" s="80">
        <f t="shared" si="4"/>
        <v>-3</v>
      </c>
      <c r="H59" s="78">
        <f t="shared" si="4"/>
        <v>314</v>
      </c>
      <c r="I59" s="78">
        <f t="shared" si="4"/>
        <v>-142</v>
      </c>
      <c r="J59" s="78">
        <f t="shared" si="4"/>
        <v>-76</v>
      </c>
      <c r="K59" s="78">
        <f t="shared" ref="K59" si="14">K19-K39</f>
        <v>26</v>
      </c>
      <c r="L59" s="33">
        <f t="shared" si="4"/>
        <v>1</v>
      </c>
      <c r="M59" s="33">
        <f t="shared" si="2"/>
        <v>2</v>
      </c>
      <c r="N59" s="83">
        <f t="shared" si="4"/>
        <v>279</v>
      </c>
    </row>
    <row r="60" spans="1:14" ht="12.75" customHeight="1">
      <c r="A60" s="103" t="s">
        <v>21</v>
      </c>
      <c r="B60" s="91">
        <f t="shared" si="4"/>
        <v>1008</v>
      </c>
      <c r="C60" s="91">
        <f t="shared" si="4"/>
        <v>-689</v>
      </c>
      <c r="D60" s="91">
        <f t="shared" si="4"/>
        <v>-75</v>
      </c>
      <c r="E60" s="91">
        <f t="shared" si="4"/>
        <v>-334</v>
      </c>
      <c r="F60" s="91">
        <f t="shared" si="4"/>
        <v>-195</v>
      </c>
      <c r="G60" s="91">
        <f t="shared" si="4"/>
        <v>2</v>
      </c>
      <c r="H60" s="91">
        <f t="shared" si="4"/>
        <v>61</v>
      </c>
      <c r="I60" s="91">
        <f t="shared" si="4"/>
        <v>-152</v>
      </c>
      <c r="J60" s="91">
        <f t="shared" si="4"/>
        <v>-107</v>
      </c>
      <c r="K60" s="91">
        <f t="shared" ref="K60" si="15">K20-K40</f>
        <v>130</v>
      </c>
      <c r="L60" s="90">
        <f t="shared" si="4"/>
        <v>16</v>
      </c>
      <c r="M60" s="90">
        <f t="shared" si="2"/>
        <v>12</v>
      </c>
      <c r="N60" s="97">
        <f t="shared" si="4"/>
        <v>313</v>
      </c>
    </row>
    <row r="61" spans="1:14" ht="12.75" customHeight="1">
      <c r="A61" s="102" t="s">
        <v>22</v>
      </c>
      <c r="B61" s="78">
        <f t="shared" si="4"/>
        <v>287</v>
      </c>
      <c r="C61" s="78">
        <f t="shared" si="4"/>
        <v>-29</v>
      </c>
      <c r="D61" s="78">
        <f t="shared" si="4"/>
        <v>-6</v>
      </c>
      <c r="E61" s="78">
        <f t="shared" si="4"/>
        <v>-1</v>
      </c>
      <c r="F61" s="78">
        <f t="shared" si="4"/>
        <v>-2</v>
      </c>
      <c r="G61" s="78">
        <f t="shared" si="4"/>
        <v>2</v>
      </c>
      <c r="H61" s="78">
        <f t="shared" si="4"/>
        <v>-11</v>
      </c>
      <c r="I61" s="78">
        <f t="shared" si="4"/>
        <v>-39</v>
      </c>
      <c r="J61" s="78">
        <f t="shared" si="4"/>
        <v>-1</v>
      </c>
      <c r="K61" s="78">
        <f t="shared" ref="K61" si="16">K21-K41</f>
        <v>-26</v>
      </c>
      <c r="L61" s="33">
        <f t="shared" si="4"/>
        <v>3</v>
      </c>
      <c r="M61" s="33">
        <f t="shared" si="2"/>
        <v>3</v>
      </c>
      <c r="N61" s="83">
        <f t="shared" si="4"/>
        <v>196</v>
      </c>
    </row>
    <row r="62" spans="1:14" ht="12.75" customHeight="1">
      <c r="A62" s="103" t="s">
        <v>23</v>
      </c>
      <c r="B62" s="91">
        <f t="shared" si="4"/>
        <v>23</v>
      </c>
      <c r="C62" s="91">
        <f t="shared" si="4"/>
        <v>-70</v>
      </c>
      <c r="D62" s="93">
        <f t="shared" si="4"/>
        <v>1</v>
      </c>
      <c r="E62" s="91">
        <f t="shared" si="4"/>
        <v>-1</v>
      </c>
      <c r="F62" s="91">
        <f t="shared" si="4"/>
        <v>-1</v>
      </c>
      <c r="G62" s="93">
        <f t="shared" si="4"/>
        <v>0</v>
      </c>
      <c r="H62" s="91">
        <f t="shared" si="4"/>
        <v>-67</v>
      </c>
      <c r="I62" s="91">
        <f t="shared" si="4"/>
        <v>-13</v>
      </c>
      <c r="J62" s="91">
        <f t="shared" si="4"/>
        <v>-27</v>
      </c>
      <c r="K62" s="91">
        <f t="shared" ref="K62" si="17">K22-K42</f>
        <v>10</v>
      </c>
      <c r="L62" s="90">
        <f t="shared" si="4"/>
        <v>3</v>
      </c>
      <c r="M62" s="90">
        <f t="shared" si="2"/>
        <v>1</v>
      </c>
      <c r="N62" s="97">
        <f t="shared" si="4"/>
        <v>-47</v>
      </c>
    </row>
    <row r="63" spans="1:14" ht="12.75" customHeight="1">
      <c r="A63" s="102" t="s">
        <v>24</v>
      </c>
      <c r="B63" s="78">
        <f t="shared" si="4"/>
        <v>156</v>
      </c>
      <c r="C63" s="78">
        <f t="shared" si="4"/>
        <v>97</v>
      </c>
      <c r="D63" s="78">
        <f t="shared" si="4"/>
        <v>20</v>
      </c>
      <c r="E63" s="80">
        <f t="shared" si="4"/>
        <v>0</v>
      </c>
      <c r="F63" s="80">
        <f t="shared" si="4"/>
        <v>0</v>
      </c>
      <c r="G63" s="78">
        <f t="shared" si="4"/>
        <v>26</v>
      </c>
      <c r="H63" s="78">
        <f t="shared" si="4"/>
        <v>45</v>
      </c>
      <c r="I63" s="78">
        <f t="shared" si="4"/>
        <v>-47</v>
      </c>
      <c r="J63" s="78">
        <f t="shared" si="4"/>
        <v>-22</v>
      </c>
      <c r="K63" s="107">
        <f t="shared" ref="K63" si="18">K23-K43</f>
        <v>0</v>
      </c>
      <c r="L63" s="33">
        <f t="shared" si="4"/>
        <v>4</v>
      </c>
      <c r="M63" s="33">
        <f t="shared" si="2"/>
        <v>1</v>
      </c>
      <c r="N63" s="83">
        <f t="shared" si="4"/>
        <v>210</v>
      </c>
    </row>
    <row r="64" spans="1:14" ht="12.75" customHeight="1">
      <c r="A64" s="103" t="s">
        <v>25</v>
      </c>
      <c r="B64" s="91">
        <f t="shared" si="4"/>
        <v>33</v>
      </c>
      <c r="C64" s="91">
        <f t="shared" si="4"/>
        <v>-28</v>
      </c>
      <c r="D64" s="91">
        <f t="shared" si="4"/>
        <v>-18</v>
      </c>
      <c r="E64" s="93">
        <f t="shared" si="4"/>
        <v>0</v>
      </c>
      <c r="F64" s="93">
        <f t="shared" si="4"/>
        <v>0</v>
      </c>
      <c r="G64" s="91">
        <f t="shared" si="4"/>
        <v>0</v>
      </c>
      <c r="H64" s="91">
        <f t="shared" si="4"/>
        <v>0</v>
      </c>
      <c r="I64" s="91">
        <f t="shared" si="4"/>
        <v>-29</v>
      </c>
      <c r="J64" s="91">
        <f t="shared" si="4"/>
        <v>-14</v>
      </c>
      <c r="K64" s="91">
        <f t="shared" ref="K64" si="19">K24-K44</f>
        <v>40</v>
      </c>
      <c r="L64" s="90">
        <f t="shared" si="4"/>
        <v>0</v>
      </c>
      <c r="M64" s="90">
        <f t="shared" si="4"/>
        <v>1</v>
      </c>
      <c r="N64" s="97">
        <f t="shared" si="4"/>
        <v>16</v>
      </c>
    </row>
    <row r="65" spans="1:14" ht="12.75" customHeight="1">
      <c r="A65" s="102" t="s">
        <v>26</v>
      </c>
      <c r="B65" s="78">
        <f t="shared" ref="B65:N66" si="20">B25-B45</f>
        <v>98</v>
      </c>
      <c r="C65" s="78">
        <f t="shared" si="20"/>
        <v>215</v>
      </c>
      <c r="D65" s="78">
        <f t="shared" si="20"/>
        <v>172</v>
      </c>
      <c r="E65" s="78">
        <f t="shared" si="20"/>
        <v>-7</v>
      </c>
      <c r="F65" s="78">
        <f t="shared" si="20"/>
        <v>-30</v>
      </c>
      <c r="G65" s="78">
        <f t="shared" si="20"/>
        <v>-3</v>
      </c>
      <c r="H65" s="78">
        <f t="shared" si="20"/>
        <v>87</v>
      </c>
      <c r="I65" s="78">
        <f t="shared" si="20"/>
        <v>-108</v>
      </c>
      <c r="J65" s="78">
        <f t="shared" si="20"/>
        <v>39</v>
      </c>
      <c r="K65" s="78">
        <f t="shared" ref="K65" si="21">K25-K45</f>
        <v>-4</v>
      </c>
      <c r="L65" s="33">
        <f t="shared" si="20"/>
        <v>1</v>
      </c>
      <c r="M65" s="33">
        <f t="shared" si="20"/>
        <v>2</v>
      </c>
      <c r="N65" s="83">
        <f t="shared" si="20"/>
        <v>202</v>
      </c>
    </row>
    <row r="66" spans="1:14" ht="12.75" customHeight="1">
      <c r="A66" s="104" t="s">
        <v>27</v>
      </c>
      <c r="B66" s="72">
        <f t="shared" si="20"/>
        <v>24</v>
      </c>
      <c r="C66" s="72">
        <f t="shared" si="20"/>
        <v>-48</v>
      </c>
      <c r="D66" s="72">
        <f t="shared" si="20"/>
        <v>-41</v>
      </c>
      <c r="E66" s="71">
        <f t="shared" si="20"/>
        <v>0</v>
      </c>
      <c r="F66" s="71">
        <f t="shared" si="20"/>
        <v>0</v>
      </c>
      <c r="G66" s="71">
        <f t="shared" si="20"/>
        <v>1</v>
      </c>
      <c r="H66" s="72">
        <f t="shared" si="20"/>
        <v>2</v>
      </c>
      <c r="I66" s="72">
        <f t="shared" si="20"/>
        <v>-19</v>
      </c>
      <c r="J66" s="72">
        <f t="shared" si="20"/>
        <v>-11</v>
      </c>
      <c r="K66" s="72">
        <f t="shared" ref="K66" si="22">K26-K46</f>
        <v>0</v>
      </c>
      <c r="L66" s="70">
        <f t="shared" si="20"/>
        <v>3</v>
      </c>
      <c r="M66" s="70">
        <f t="shared" si="20"/>
        <v>3</v>
      </c>
      <c r="N66" s="97">
        <f t="shared" si="20"/>
        <v>-40</v>
      </c>
    </row>
    <row r="67" spans="1:14" ht="12.75" customHeight="1">
      <c r="A67" s="257" t="s">
        <v>194</v>
      </c>
      <c r="B67" s="257"/>
      <c r="C67" s="257"/>
      <c r="D67" s="257"/>
      <c r="E67" s="257"/>
      <c r="F67" s="257"/>
      <c r="G67" s="257"/>
      <c r="H67" s="257"/>
      <c r="I67" s="257"/>
      <c r="J67" s="257"/>
      <c r="K67" s="257"/>
      <c r="L67" s="257"/>
      <c r="M67" s="257"/>
      <c r="N67" s="257"/>
    </row>
    <row r="68" spans="1:14" ht="12.75" customHeight="1">
      <c r="A68" s="261" t="s">
        <v>85</v>
      </c>
      <c r="B68" s="261"/>
      <c r="C68" s="261"/>
      <c r="D68" s="261"/>
      <c r="E68" s="261"/>
      <c r="F68" s="261"/>
      <c r="G68" s="261"/>
      <c r="H68" s="261"/>
      <c r="I68" s="261"/>
      <c r="J68" s="261"/>
      <c r="K68" s="261"/>
      <c r="L68" s="261"/>
      <c r="M68" s="261"/>
      <c r="N68" s="261"/>
    </row>
    <row r="69" spans="1:14" ht="12.75" customHeight="1">
      <c r="A69" s="261" t="s">
        <v>135</v>
      </c>
      <c r="B69" s="261"/>
      <c r="C69" s="261"/>
      <c r="D69" s="261"/>
      <c r="E69" s="261"/>
      <c r="F69" s="261"/>
      <c r="G69" s="261"/>
      <c r="H69" s="261"/>
      <c r="I69" s="261"/>
      <c r="J69" s="261"/>
      <c r="K69" s="261"/>
      <c r="L69" s="261"/>
      <c r="M69" s="261"/>
      <c r="N69" s="261"/>
    </row>
    <row r="70" spans="1:14" ht="12.75" customHeight="1">
      <c r="A70" s="261" t="s">
        <v>150</v>
      </c>
      <c r="B70" s="261"/>
      <c r="C70" s="261"/>
      <c r="D70" s="261"/>
      <c r="E70" s="261"/>
      <c r="F70" s="261"/>
      <c r="G70" s="261"/>
      <c r="H70" s="261"/>
      <c r="I70" s="261"/>
      <c r="J70" s="261"/>
      <c r="K70" s="261"/>
      <c r="L70" s="261"/>
      <c r="M70" s="261"/>
      <c r="N70" s="261"/>
    </row>
    <row r="71" spans="1:14" ht="12.75" customHeight="1">
      <c r="A71" s="253" t="s">
        <v>151</v>
      </c>
      <c r="B71" s="253"/>
      <c r="C71" s="253"/>
      <c r="D71" s="253"/>
      <c r="E71" s="253"/>
      <c r="F71" s="253"/>
      <c r="G71" s="253"/>
      <c r="H71" s="253"/>
      <c r="I71" s="253"/>
      <c r="J71" s="253"/>
      <c r="K71" s="253"/>
      <c r="L71" s="253"/>
      <c r="M71" s="253"/>
      <c r="N71" s="253"/>
    </row>
    <row r="72" spans="1:14" ht="12.75" customHeight="1">
      <c r="A72" s="253" t="s">
        <v>152</v>
      </c>
      <c r="B72" s="253"/>
      <c r="C72" s="253"/>
      <c r="D72" s="253"/>
      <c r="E72" s="253"/>
      <c r="F72" s="253"/>
      <c r="G72" s="253"/>
      <c r="H72" s="253"/>
      <c r="I72" s="253"/>
      <c r="J72" s="253"/>
      <c r="K72" s="253"/>
      <c r="L72" s="253"/>
      <c r="M72" s="253"/>
      <c r="N72" s="253"/>
    </row>
    <row r="73" spans="1:14" ht="12.75" customHeight="1">
      <c r="A73" s="253" t="s">
        <v>153</v>
      </c>
      <c r="B73" s="253"/>
      <c r="C73" s="253"/>
      <c r="D73" s="253"/>
      <c r="E73" s="253"/>
      <c r="F73" s="253"/>
      <c r="G73" s="253"/>
      <c r="H73" s="253"/>
      <c r="I73" s="253"/>
      <c r="J73" s="253"/>
      <c r="K73" s="253"/>
      <c r="L73" s="253"/>
      <c r="M73" s="253"/>
      <c r="N73" s="253"/>
    </row>
    <row r="74" spans="1:14" ht="12.75" customHeight="1">
      <c r="A74" s="253" t="s">
        <v>114</v>
      </c>
      <c r="B74" s="253"/>
      <c r="C74" s="253"/>
      <c r="D74" s="253"/>
      <c r="E74" s="253"/>
      <c r="F74" s="253"/>
      <c r="G74" s="253"/>
      <c r="H74" s="253"/>
      <c r="I74" s="253"/>
      <c r="J74" s="253"/>
      <c r="K74" s="253"/>
      <c r="L74" s="253"/>
      <c r="M74" s="253"/>
      <c r="N74" s="253"/>
    </row>
    <row r="75" spans="1:14" ht="12.75" customHeight="1">
      <c r="A75" s="262" t="s">
        <v>221</v>
      </c>
      <c r="B75" s="262"/>
      <c r="C75" s="262"/>
      <c r="D75" s="262"/>
      <c r="E75" s="262"/>
      <c r="F75" s="262"/>
      <c r="G75" s="262"/>
      <c r="H75" s="262"/>
      <c r="I75" s="262"/>
      <c r="J75" s="262"/>
      <c r="K75" s="262"/>
      <c r="L75" s="262"/>
      <c r="M75" s="262"/>
      <c r="N75" s="262"/>
    </row>
    <row r="76" spans="1:14" ht="37.5" customHeight="1">
      <c r="A76" s="233" t="s">
        <v>275</v>
      </c>
      <c r="B76" s="233"/>
      <c r="C76" s="233"/>
      <c r="D76" s="233"/>
      <c r="E76" s="233"/>
      <c r="F76" s="233"/>
      <c r="G76" s="233"/>
      <c r="H76" s="233"/>
      <c r="I76" s="233"/>
      <c r="J76" s="233"/>
      <c r="K76" s="233"/>
      <c r="L76" s="233"/>
      <c r="M76" s="233"/>
      <c r="N76" s="233"/>
    </row>
    <row r="77" spans="1:14" ht="12.75" customHeight="1">
      <c r="A77" s="262" t="s">
        <v>283</v>
      </c>
      <c r="B77" s="262"/>
      <c r="C77" s="262"/>
      <c r="D77" s="262"/>
      <c r="E77" s="262"/>
      <c r="F77" s="262"/>
      <c r="G77" s="262"/>
      <c r="H77" s="262"/>
      <c r="I77" s="262"/>
      <c r="J77" s="262"/>
      <c r="K77" s="262"/>
      <c r="L77" s="262"/>
      <c r="M77" s="262"/>
      <c r="N77" s="262"/>
    </row>
    <row r="78" spans="1:14" ht="12.75" customHeight="1">
      <c r="A78" s="253" t="s">
        <v>58</v>
      </c>
      <c r="B78" s="253"/>
      <c r="C78" s="253"/>
      <c r="D78" s="253"/>
      <c r="E78" s="253"/>
      <c r="F78" s="253"/>
      <c r="G78" s="253"/>
      <c r="H78" s="253"/>
      <c r="I78" s="253"/>
      <c r="J78" s="253"/>
      <c r="K78" s="253"/>
      <c r="L78" s="253"/>
      <c r="M78" s="253"/>
      <c r="N78" s="253"/>
    </row>
  </sheetData>
  <mergeCells count="29">
    <mergeCell ref="A76:N76"/>
    <mergeCell ref="A2:N2"/>
    <mergeCell ref="A3:A6"/>
    <mergeCell ref="B3:B5"/>
    <mergeCell ref="C3:H3"/>
    <mergeCell ref="N3:N5"/>
    <mergeCell ref="C4:C5"/>
    <mergeCell ref="D4:H4"/>
    <mergeCell ref="I4:I5"/>
    <mergeCell ref="B6:N6"/>
    <mergeCell ref="L3:M3"/>
    <mergeCell ref="L4:L5"/>
    <mergeCell ref="I3:K3"/>
    <mergeCell ref="A1:I1"/>
    <mergeCell ref="J1:N1"/>
    <mergeCell ref="A74:N74"/>
    <mergeCell ref="A78:N78"/>
    <mergeCell ref="A73:N73"/>
    <mergeCell ref="B7:N7"/>
    <mergeCell ref="B27:N27"/>
    <mergeCell ref="B47:N47"/>
    <mergeCell ref="A71:N71"/>
    <mergeCell ref="A72:N72"/>
    <mergeCell ref="A69:N69"/>
    <mergeCell ref="A67:N67"/>
    <mergeCell ref="A68:N68"/>
    <mergeCell ref="A70:N70"/>
    <mergeCell ref="A75:N75"/>
    <mergeCell ref="A77:N77"/>
  </mergeCells>
  <hyperlinks>
    <hyperlink ref="A1" location="Inhalt!A1" display="zurück zum Inhalt" xr:uid="{00000000-0004-0000-0500-000000000000}"/>
  </hyperlinks>
  <pageMargins left="0.78740157499999996" right="0.78740157499999996" top="0.984251969" bottom="0.984251969" header="0.4921259845" footer="0.4921259845"/>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N73"/>
  <sheetViews>
    <sheetView showGridLines="0" zoomScaleNormal="100" workbookViewId="0">
      <selection sqref="A1:M1"/>
    </sheetView>
  </sheetViews>
  <sheetFormatPr baseColWidth="10" defaultRowHeight="13.2"/>
  <cols>
    <col min="1" max="1" width="25.109375" customWidth="1"/>
    <col min="2" max="10" width="10.6640625" customWidth="1"/>
    <col min="11" max="11" width="10.88671875" customWidth="1"/>
    <col min="12" max="13" width="10.6640625" customWidth="1"/>
  </cols>
  <sheetData>
    <row r="1" spans="1:14" ht="24" customHeight="1">
      <c r="A1" s="206" t="s">
        <v>48</v>
      </c>
      <c r="B1" s="207"/>
      <c r="C1" s="207"/>
      <c r="D1" s="207"/>
      <c r="E1" s="207"/>
      <c r="F1" s="207"/>
      <c r="G1" s="207"/>
      <c r="H1" s="207"/>
      <c r="I1" s="207"/>
      <c r="J1" s="207"/>
      <c r="K1" s="207"/>
      <c r="L1" s="207"/>
      <c r="M1" s="207"/>
    </row>
    <row r="2" spans="1:14" ht="15" customHeight="1">
      <c r="A2" s="269" t="s">
        <v>272</v>
      </c>
      <c r="B2" s="269"/>
      <c r="C2" s="269"/>
      <c r="D2" s="269"/>
      <c r="E2" s="269"/>
      <c r="F2" s="269"/>
      <c r="G2" s="269"/>
      <c r="H2" s="269"/>
      <c r="I2" s="269"/>
      <c r="J2" s="269"/>
      <c r="K2" s="269"/>
      <c r="L2" s="269"/>
      <c r="M2" s="269"/>
      <c r="N2" s="118"/>
    </row>
    <row r="3" spans="1:14" ht="25.5" customHeight="1">
      <c r="A3" s="236" t="s">
        <v>0</v>
      </c>
      <c r="B3" s="245" t="s">
        <v>30</v>
      </c>
      <c r="C3" s="225" t="s">
        <v>279</v>
      </c>
      <c r="D3" s="225"/>
      <c r="E3" s="225"/>
      <c r="F3" s="225"/>
      <c r="G3" s="225"/>
      <c r="H3" s="225"/>
      <c r="I3" s="238" t="s">
        <v>2</v>
      </c>
      <c r="J3" s="239"/>
      <c r="K3" s="240"/>
      <c r="L3" s="225" t="s">
        <v>57</v>
      </c>
      <c r="M3" s="238"/>
    </row>
    <row r="4" spans="1:14" ht="12.75" customHeight="1">
      <c r="A4" s="221"/>
      <c r="B4" s="217"/>
      <c r="C4" s="224" t="s">
        <v>3</v>
      </c>
      <c r="D4" s="225" t="s">
        <v>4</v>
      </c>
      <c r="E4" s="225"/>
      <c r="F4" s="225"/>
      <c r="G4" s="225"/>
      <c r="H4" s="225"/>
      <c r="I4" s="224" t="s">
        <v>3</v>
      </c>
      <c r="J4" s="43" t="s">
        <v>4</v>
      </c>
      <c r="K4" s="43" t="s">
        <v>122</v>
      </c>
      <c r="L4" s="225" t="s">
        <v>3</v>
      </c>
      <c r="M4" s="44" t="s">
        <v>4</v>
      </c>
    </row>
    <row r="5" spans="1:14" ht="51" customHeight="1">
      <c r="A5" s="221"/>
      <c r="B5" s="218"/>
      <c r="C5" s="223"/>
      <c r="D5" s="43" t="s">
        <v>5</v>
      </c>
      <c r="E5" s="43" t="s">
        <v>6</v>
      </c>
      <c r="F5" s="43" t="s">
        <v>28</v>
      </c>
      <c r="G5" s="43" t="s">
        <v>8</v>
      </c>
      <c r="H5" s="43" t="s">
        <v>281</v>
      </c>
      <c r="I5" s="223"/>
      <c r="J5" s="32" t="s">
        <v>9</v>
      </c>
      <c r="K5" s="32" t="s">
        <v>123</v>
      </c>
      <c r="L5" s="225"/>
      <c r="M5" s="44" t="s">
        <v>76</v>
      </c>
    </row>
    <row r="6" spans="1:14" ht="12.75" customHeight="1">
      <c r="A6" s="222"/>
      <c r="B6" s="267" t="s">
        <v>10</v>
      </c>
      <c r="C6" s="268"/>
      <c r="D6" s="268"/>
      <c r="E6" s="268"/>
      <c r="F6" s="268"/>
      <c r="G6" s="268"/>
      <c r="H6" s="268"/>
      <c r="I6" s="268"/>
      <c r="J6" s="268"/>
      <c r="K6" s="268"/>
      <c r="L6" s="268"/>
      <c r="M6" s="268"/>
    </row>
    <row r="7" spans="1:14" ht="12.75" customHeight="1">
      <c r="A7" s="92"/>
      <c r="B7" s="252" t="s">
        <v>190</v>
      </c>
      <c r="C7" s="252"/>
      <c r="D7" s="252"/>
      <c r="E7" s="252"/>
      <c r="F7" s="252"/>
      <c r="G7" s="252"/>
      <c r="H7" s="252"/>
      <c r="I7" s="252"/>
      <c r="J7" s="252"/>
      <c r="K7" s="252"/>
      <c r="L7" s="252"/>
      <c r="M7" s="252"/>
    </row>
    <row r="8" spans="1:14" ht="12.75" customHeight="1">
      <c r="A8" s="98" t="s">
        <v>11</v>
      </c>
      <c r="B8" s="91">
        <f>'Tab. B1-3web'!B8/'Tab. B1-4web'!B8</f>
        <v>64.12179056545034</v>
      </c>
      <c r="C8" s="91">
        <f>'Tab. B1-3web'!C8/'Tab. B1-4web'!C8</f>
        <v>271.47490559142403</v>
      </c>
      <c r="D8" s="91">
        <f>'Tab. B1-3web'!D8/'Tab. B1-4web'!D8</f>
        <v>203.07259411537967</v>
      </c>
      <c r="E8" s="91">
        <f>'Tab. B1-3web'!E8/'Tab. B1-4web'!E8</f>
        <v>176.53004005340455</v>
      </c>
      <c r="F8" s="91">
        <f>'Tab. B1-3web'!F8/'Tab. B1-4web'!F8</f>
        <v>455.33510011778566</v>
      </c>
      <c r="G8" s="91">
        <f>'Tab. B1-3web'!G8/'Tab. B1-4web'!G8</f>
        <v>718.65542244640608</v>
      </c>
      <c r="H8" s="91">
        <f>'Tab. B1-3web'!H8/'Tab. B1-4web'!H8</f>
        <v>374.50252525252523</v>
      </c>
      <c r="I8" s="91">
        <f>'Tab. B1-3web'!I8/'Tab. B1-4web'!I8</f>
        <v>271.4305772230889</v>
      </c>
      <c r="J8" s="91">
        <f>'Tab. B1-3web'!J8/'Tab. B1-4web'!J8</f>
        <v>528.21266471449485</v>
      </c>
      <c r="K8" s="91">
        <f>'Tab. B1-3web'!K8/'Tab. B1-4web'!K8</f>
        <v>90.31757070004636</v>
      </c>
      <c r="L8" s="91">
        <f>'Tab. B1-3web'!L8/'Tab. B1-4web'!L8</f>
        <v>4006.3704735376045</v>
      </c>
      <c r="M8" s="97">
        <f>'Tab. B1-3web'!M8/'Tab. B1-4web'!M8</f>
        <v>2658.5682926829268</v>
      </c>
    </row>
    <row r="9" spans="1:14" ht="12.75" customHeight="1">
      <c r="A9" s="100" t="s">
        <v>80</v>
      </c>
      <c r="B9" s="78">
        <f>'Tab. B1-3web'!B9/'Tab. B1-4web'!B9</f>
        <v>59.28783437532028</v>
      </c>
      <c r="C9" s="78">
        <f>'Tab. B1-3web'!C9/'Tab. B1-4web'!C9</f>
        <v>277.77841433405104</v>
      </c>
      <c r="D9" s="78">
        <f>'Tab. B1-3web'!D9/'Tab. B1-4web'!D9</f>
        <v>205.06116085705148</v>
      </c>
      <c r="E9" s="78">
        <f>'Tab. B1-3web'!E9/'Tab. B1-4web'!E9</f>
        <v>176.53004005340455</v>
      </c>
      <c r="F9" s="78">
        <f>'Tab. B1-3web'!F9/'Tab. B1-4web'!F9</f>
        <v>455.33510011778566</v>
      </c>
      <c r="G9" s="78">
        <f>'Tab. B1-3web'!G9/'Tab. B1-4web'!G9</f>
        <v>751.63346613545821</v>
      </c>
      <c r="H9" s="78">
        <f>'Tab. B1-3web'!H9/'Tab. B1-4web'!H9</f>
        <v>383.23191144708426</v>
      </c>
      <c r="I9" s="78">
        <f>'Tab. B1-3web'!I9/'Tab. B1-4web'!I9</f>
        <v>287.46005135175955</v>
      </c>
      <c r="J9" s="78">
        <f>'Tab. B1-3web'!J9/'Tab. B1-4web'!J9</f>
        <v>555.37794918330303</v>
      </c>
      <c r="K9" s="83">
        <f>'Tab. B1-3web'!K9/'Tab. B1-4web'!K9</f>
        <v>92.010165864098454</v>
      </c>
      <c r="L9" s="83">
        <f>'Tab. B1-3web'!L9/'Tab. B1-4web'!L9</f>
        <v>3997.9366197183099</v>
      </c>
      <c r="M9" s="83">
        <f>'Tab. B1-3web'!M9/'Tab. B1-4web'!M9</f>
        <v>2505.5426829268295</v>
      </c>
    </row>
    <row r="10" spans="1:14" ht="12.75" customHeight="1">
      <c r="A10" s="101" t="s">
        <v>81</v>
      </c>
      <c r="B10" s="91">
        <f>'Tab. B1-3web'!B10/'Tab. B1-4web'!B10</f>
        <v>83.37906255103708</v>
      </c>
      <c r="C10" s="91">
        <f>'Tab. B1-3web'!C10/'Tab. B1-4web'!C10</f>
        <v>247.46470415934388</v>
      </c>
      <c r="D10" s="91">
        <f>'Tab. B1-3web'!D10/'Tab. B1-4web'!D10</f>
        <v>194.93884892086331</v>
      </c>
      <c r="E10" s="93">
        <v>0</v>
      </c>
      <c r="F10" s="93">
        <v>0</v>
      </c>
      <c r="G10" s="91">
        <f>'Tab. B1-3web'!G10/'Tab. B1-4web'!G10</f>
        <v>593.61782477341387</v>
      </c>
      <c r="H10" s="91">
        <f>'Tab. B1-3web'!H10/'Tab. B1-4web'!H10</f>
        <v>352.11080332409972</v>
      </c>
      <c r="I10" s="91">
        <f>'Tab. B1-3web'!I10/'Tab. B1-4web'!I10</f>
        <v>209.43808411214954</v>
      </c>
      <c r="J10" s="91">
        <f>'Tab. B1-3web'!J10/'Tab. B1-4web'!J10</f>
        <v>414.81818181818181</v>
      </c>
      <c r="K10" s="91">
        <f>'Tab. B1-3web'!K10/'Tab. B1-4web'!K10</f>
        <v>79.333333333333329</v>
      </c>
      <c r="L10" s="91">
        <f>'Tab. B1-3web'!L10/'Tab. B1-4web'!L10</f>
        <v>4038.3066666666668</v>
      </c>
      <c r="M10" s="97">
        <f>'Tab. B1-3web'!M10/'Tab. B1-4web'!M10</f>
        <v>3270.6707317073169</v>
      </c>
    </row>
    <row r="11" spans="1:14" ht="12.75" customHeight="1">
      <c r="A11" s="102" t="s">
        <v>12</v>
      </c>
      <c r="B11" s="78">
        <f>'Tab. B1-3web'!B11/'Tab. B1-4web'!B11</f>
        <v>48.685677316611923</v>
      </c>
      <c r="C11" s="78">
        <f>'Tab. B1-3web'!C11/'Tab. B1-4web'!C11</f>
        <v>229.25985804416405</v>
      </c>
      <c r="D11" s="78">
        <f>'Tab. B1-3web'!D11/'Tab. B1-4web'!D11</f>
        <v>164.93309222423147</v>
      </c>
      <c r="E11" s="78">
        <f>'Tab. B1-3web'!E11/'Tab. B1-4web'!E11</f>
        <v>167.09160305343511</v>
      </c>
      <c r="F11" s="78">
        <f>'Tab. B1-3web'!F11/'Tab. B1-4web'!F11</f>
        <v>447.75630252100842</v>
      </c>
      <c r="G11" s="78">
        <f>'Tab. B1-3web'!G11/'Tab. B1-4web'!G11</f>
        <v>653.59299781181619</v>
      </c>
      <c r="H11" s="78">
        <f>'Tab. B1-3web'!H11/'Tab. B1-4web'!H11</f>
        <v>270.62038664323376</v>
      </c>
      <c r="I11" s="78">
        <f>'Tab. B1-3web'!I11/'Tab. B1-4web'!I11</f>
        <v>224.66848484848484</v>
      </c>
      <c r="J11" s="78">
        <f>'Tab. B1-3web'!J11/'Tab. B1-4web'!J11</f>
        <v>324.12297734627833</v>
      </c>
      <c r="K11" s="83">
        <f>'Tab. B1-3web'!K11/'Tab. B1-4web'!K11</f>
        <v>131.25</v>
      </c>
      <c r="L11" s="83">
        <f>'Tab. B1-3web'!L11/'Tab. B1-4web'!L11</f>
        <v>3468.2475247524753</v>
      </c>
      <c r="M11" s="83">
        <f>'Tab. B1-3web'!M11/'Tab. B1-4web'!M11</f>
        <v>2146.2205882352941</v>
      </c>
    </row>
    <row r="12" spans="1:14" ht="12.75" customHeight="1">
      <c r="A12" s="103" t="s">
        <v>13</v>
      </c>
      <c r="B12" s="91">
        <f>'Tab. B1-3web'!B12/'Tab. B1-4web'!B12</f>
        <v>62.632099705070878</v>
      </c>
      <c r="C12" s="91">
        <f>'Tab. B1-3web'!C12/'Tab. B1-4web'!C12</f>
        <v>287.56668821374706</v>
      </c>
      <c r="D12" s="91">
        <f>'Tab. B1-3web'!D12/'Tab. B1-4web'!D12</f>
        <v>207.26187525815777</v>
      </c>
      <c r="E12" s="93">
        <v>0</v>
      </c>
      <c r="F12" s="91">
        <f>'Tab. B1-3web'!F12/'Tab. B1-4web'!F12</f>
        <v>520.81919642857144</v>
      </c>
      <c r="G12" s="91">
        <f>'Tab. B1-3web'!G12/'Tab. B1-4web'!G12</f>
        <v>734.68663594470047</v>
      </c>
      <c r="H12" s="91">
        <f>'Tab. B1-3web'!H12/'Tab. B1-4web'!H12</f>
        <v>222.80937167199147</v>
      </c>
      <c r="I12" s="91">
        <f>'Tab. B1-3web'!I12/'Tab. B1-4web'!I12</f>
        <v>328.20437262357416</v>
      </c>
      <c r="J12" s="91">
        <f>'Tab. B1-3web'!J12/'Tab. B1-4web'!J12</f>
        <v>1100.6885964912281</v>
      </c>
      <c r="K12" s="91">
        <f>'Tab. B1-3web'!K12/'Tab. B1-4web'!K12</f>
        <v>68.167641325536067</v>
      </c>
      <c r="L12" s="91">
        <f>'Tab. B1-3web'!L12/'Tab. B1-4web'!L12</f>
        <v>4452.336956521739</v>
      </c>
      <c r="M12" s="97">
        <f>'Tab. B1-3web'!M12/'Tab. B1-4web'!M12</f>
        <v>2802.5</v>
      </c>
    </row>
    <row r="13" spans="1:14" ht="12.75" customHeight="1">
      <c r="A13" s="102" t="s">
        <v>14</v>
      </c>
      <c r="B13" s="78">
        <f>'Tab. B1-3web'!B13/'Tab. B1-4web'!B13</f>
        <v>57.975269940787179</v>
      </c>
      <c r="C13" s="78">
        <f>'Tab. B1-3web'!C13/'Tab. B1-4web'!C13</f>
        <v>304.84546136534135</v>
      </c>
      <c r="D13" s="78">
        <f>'Tab. B1-3web'!D13/'Tab. B1-4web'!D13</f>
        <v>298.65486725663715</v>
      </c>
      <c r="E13" s="80">
        <v>0</v>
      </c>
      <c r="F13" s="80">
        <v>0</v>
      </c>
      <c r="G13" s="78">
        <f>'Tab. B1-3web'!G13/'Tab. B1-4web'!G13</f>
        <v>737.09482758620686</v>
      </c>
      <c r="H13" s="78">
        <f>'Tab. B1-3web'!H13/'Tab. B1-4web'!H13</f>
        <v>592.59239130434787</v>
      </c>
      <c r="I13" s="78">
        <f>'Tab. B1-3web'!I13/'Tab. B1-4web'!I13</f>
        <v>236.63829787234042</v>
      </c>
      <c r="J13" s="78">
        <f>'Tab. B1-3web'!J13/'Tab. B1-4web'!J13</f>
        <v>487.39805825242718</v>
      </c>
      <c r="K13" s="83">
        <f>'Tab. B1-3web'!K13/'Tab. B1-4web'!K13</f>
        <v>99.351351351351354</v>
      </c>
      <c r="L13" s="83">
        <f>'Tab. B1-3web'!L13/'Tab. B1-4web'!L13</f>
        <v>4099.0204081632655</v>
      </c>
      <c r="M13" s="83">
        <f>'Tab. B1-3web'!M13/'Tab. B1-4web'!M13</f>
        <v>2230.2903225806454</v>
      </c>
    </row>
    <row r="14" spans="1:14" ht="12.75" customHeight="1">
      <c r="A14" s="103" t="s">
        <v>15</v>
      </c>
      <c r="B14" s="91">
        <f>'Tab. B1-3web'!B14/'Tab. B1-4web'!B14</f>
        <v>96.871316306483294</v>
      </c>
      <c r="C14" s="91">
        <f>'Tab. B1-3web'!C14/'Tab. B1-4web'!C14</f>
        <v>189.24710687542546</v>
      </c>
      <c r="D14" s="91">
        <f>'Tab. B1-3web'!D14/'Tab. B1-4web'!D14</f>
        <v>190.02676864244742</v>
      </c>
      <c r="E14" s="93">
        <v>0</v>
      </c>
      <c r="F14" s="93">
        <v>0</v>
      </c>
      <c r="G14" s="91">
        <f>'Tab. B1-3web'!G14/'Tab. B1-4web'!G14</f>
        <v>528.7962962962963</v>
      </c>
      <c r="H14" s="91">
        <f>'Tab. B1-3web'!H14/'Tab. B1-4web'!H14</f>
        <v>316.13366336633663</v>
      </c>
      <c r="I14" s="91">
        <f>'Tab. B1-3web'!I14/'Tab. B1-4web'!I14</f>
        <v>284.51655629139071</v>
      </c>
      <c r="J14" s="91">
        <f>'Tab. B1-3web'!J14/'Tab. B1-4web'!J14</f>
        <v>773.64705882352939</v>
      </c>
      <c r="K14" s="91">
        <f>'Tab. B1-3web'!K14/'Tab. B1-4web'!K14</f>
        <v>66.063829787234042</v>
      </c>
      <c r="L14" s="91">
        <f>'Tab. B1-3web'!L14/'Tab. B1-4web'!L14</f>
        <v>2508.1428571428573</v>
      </c>
      <c r="M14" s="97">
        <f>'Tab. B1-3web'!M14/'Tab. B1-4web'!M14</f>
        <v>1441</v>
      </c>
    </row>
    <row r="15" spans="1:14" ht="12.75" customHeight="1">
      <c r="A15" s="102" t="s">
        <v>16</v>
      </c>
      <c r="B15" s="78">
        <f>'Tab. B1-3web'!B15/'Tab. B1-4web'!B15</f>
        <v>62.382113821138212</v>
      </c>
      <c r="C15" s="78">
        <f>'Tab. B1-3web'!C15/'Tab. B1-4web'!C15</f>
        <v>352.33018867924528</v>
      </c>
      <c r="D15" s="78">
        <f>'Tab. B1-3web'!D15/'Tab. B1-4web'!D15</f>
        <v>246.5625</v>
      </c>
      <c r="E15" s="80">
        <v>0</v>
      </c>
      <c r="F15" s="80">
        <v>0</v>
      </c>
      <c r="G15" s="78">
        <f>'Tab. B1-3web'!G15/'Tab. B1-4web'!G15</f>
        <v>861.61538461538464</v>
      </c>
      <c r="H15" s="78">
        <f>'Tab. B1-3web'!H15/'Tab. B1-4web'!H15</f>
        <v>474.63380281690144</v>
      </c>
      <c r="I15" s="78">
        <f>'Tab. B1-3web'!I15/'Tab. B1-4web'!I15</f>
        <v>241.5204081632653</v>
      </c>
      <c r="J15" s="78">
        <f>'Tab. B1-3web'!J15/'Tab. B1-4web'!J15</f>
        <v>414.02325581395348</v>
      </c>
      <c r="K15" s="83">
        <f>'Tab. B1-3web'!K15/'Tab. B1-4web'!K15</f>
        <v>71.90625</v>
      </c>
      <c r="L15" s="83">
        <f>'Tab. B1-3web'!L15/'Tab. B1-4web'!L15</f>
        <v>4249.8888888888887</v>
      </c>
      <c r="M15" s="83">
        <f>'Tab. B1-3web'!M15/'Tab. B1-4web'!M15</f>
        <v>3418.6</v>
      </c>
    </row>
    <row r="16" spans="1:14" ht="12.75" customHeight="1">
      <c r="A16" s="103" t="s">
        <v>17</v>
      </c>
      <c r="B16" s="91">
        <f>'Tab. B1-3web'!B16/'Tab. B1-4web'!B16</f>
        <v>71.19587628865979</v>
      </c>
      <c r="C16" s="91">
        <f>'Tab. B1-3web'!C16/'Tab. B1-4web'!C16</f>
        <v>328.52154531946508</v>
      </c>
      <c r="D16" s="91">
        <f>'Tab. B1-3web'!D16/'Tab. B1-4web'!D16</f>
        <v>310.85714285714283</v>
      </c>
      <c r="E16" s="93">
        <v>0</v>
      </c>
      <c r="F16" s="93">
        <v>0</v>
      </c>
      <c r="G16" s="91">
        <f>'Tab. B1-3web'!G16/'Tab. B1-4web'!G16</f>
        <v>758.98749999999995</v>
      </c>
      <c r="H16" s="91">
        <f>'Tab. B1-3web'!H16/'Tab. B1-4web'!H16</f>
        <v>825.2705882352941</v>
      </c>
      <c r="I16" s="91">
        <f>'Tab. B1-3web'!I16/'Tab. B1-4web'!I16</f>
        <v>330.79856115107913</v>
      </c>
      <c r="J16" s="91">
        <f>'Tab. B1-3web'!J16/'Tab. B1-4web'!J16</f>
        <v>596.90322580645159</v>
      </c>
      <c r="K16" s="91">
        <f>'Tab. B1-3web'!K16/'Tab. B1-4web'!K16</f>
        <v>207.5</v>
      </c>
      <c r="L16" s="91">
        <f>'Tab. B1-3web'!L16/'Tab. B1-4web'!L16</f>
        <v>3911.6774193548385</v>
      </c>
      <c r="M16" s="97">
        <f>'Tab. B1-3web'!M16/'Tab. B1-4web'!M16</f>
        <v>3384.8333333333335</v>
      </c>
    </row>
    <row r="17" spans="1:13" ht="12.75" customHeight="1">
      <c r="A17" s="102" t="s">
        <v>18</v>
      </c>
      <c r="B17" s="78">
        <f>'Tab. B1-3web'!B17/'Tab. B1-4web'!B17</f>
        <v>61.498670801949487</v>
      </c>
      <c r="C17" s="78">
        <f>'Tab. B1-3web'!C17/'Tab. B1-4web'!C17</f>
        <v>188.65672451193058</v>
      </c>
      <c r="D17" s="78">
        <f>'Tab. B1-3web'!D17/'Tab. B1-4web'!D17</f>
        <v>204.88220551378447</v>
      </c>
      <c r="E17" s="78">
        <f>'Tab. B1-3web'!E17/'Tab. B1-4web'!E17</f>
        <v>100.45320197044335</v>
      </c>
      <c r="F17" s="78">
        <f>'Tab. B1-3web'!F17/'Tab. B1-4web'!F17</f>
        <v>266.96249999999998</v>
      </c>
      <c r="G17" s="78">
        <f>'Tab. B1-3web'!G17/'Tab. B1-4web'!G17</f>
        <v>680.16037735849056</v>
      </c>
      <c r="H17" s="78">
        <f>'Tab. B1-3web'!H17/'Tab. B1-4web'!H17</f>
        <v>523.33333333333337</v>
      </c>
      <c r="I17" s="78">
        <f>'Tab. B1-3web'!I17/'Tab. B1-4web'!I17</f>
        <v>292.81105169340464</v>
      </c>
      <c r="J17" s="78">
        <f>'Tab. B1-3web'!J17/'Tab. B1-4web'!J17</f>
        <v>535.2461538461539</v>
      </c>
      <c r="K17" s="83">
        <f>'Tab. B1-3web'!K17/'Tab. B1-4web'!K17</f>
        <v>106.36477987421384</v>
      </c>
      <c r="L17" s="83">
        <f>'Tab. B1-3web'!L17/'Tab. B1-4web'!L17</f>
        <v>3117.2125000000001</v>
      </c>
      <c r="M17" s="83">
        <f>'Tab. B1-3web'!M17/'Tab. B1-4web'!M17</f>
        <v>3159.5333333333333</v>
      </c>
    </row>
    <row r="18" spans="1:13" ht="12.75" customHeight="1">
      <c r="A18" s="103" t="s">
        <v>19</v>
      </c>
      <c r="B18" s="91">
        <f>'Tab. B1-3web'!B18/'Tab. B1-4web'!B18</f>
        <v>98.338003502626975</v>
      </c>
      <c r="C18" s="91">
        <f>'Tab. B1-3web'!C18/'Tab. B1-4web'!C18</f>
        <v>231.43943661971832</v>
      </c>
      <c r="D18" s="91">
        <f>'Tab. B1-3web'!D18/'Tab. B1-4web'!D18</f>
        <v>181.26747720364742</v>
      </c>
      <c r="E18" s="93">
        <v>0</v>
      </c>
      <c r="F18" s="93">
        <v>0</v>
      </c>
      <c r="G18" s="91">
        <f>'Tab. B1-3web'!G18/'Tab. B1-4web'!G18</f>
        <v>450.4</v>
      </c>
      <c r="H18" s="91">
        <f>'Tab. B1-3web'!H18/'Tab. B1-4web'!H18</f>
        <v>278.17194570135746</v>
      </c>
      <c r="I18" s="91">
        <f>'Tab. B1-3web'!I18/'Tab. B1-4web'!I18</f>
        <v>304.94957983193279</v>
      </c>
      <c r="J18" s="91">
        <f>'Tab. B1-3web'!J18/'Tab. B1-4web'!J18</f>
        <v>806.10344827586209</v>
      </c>
      <c r="K18" s="93">
        <v>0</v>
      </c>
      <c r="L18" s="91">
        <f>'Tab. B1-3web'!L18/'Tab. B1-4web'!L18</f>
        <v>3602.6</v>
      </c>
      <c r="M18" s="97">
        <f>'Tab. B1-3web'!M18/'Tab. B1-4web'!M18</f>
        <v>2035.5</v>
      </c>
    </row>
    <row r="19" spans="1:13" ht="12.75" customHeight="1">
      <c r="A19" s="102" t="s">
        <v>20</v>
      </c>
      <c r="B19" s="78">
        <f>'Tab. B1-3web'!B19/'Tab. B1-4web'!B19</f>
        <v>58.786983230948032</v>
      </c>
      <c r="C19" s="78">
        <f>'Tab. B1-3web'!C19/'Tab. B1-4web'!C19</f>
        <v>257.8955835039485</v>
      </c>
      <c r="D19" s="78">
        <f>'Tab. B1-3web'!D19/'Tab. B1-4web'!D19</f>
        <v>187.78848413631022</v>
      </c>
      <c r="E19" s="78">
        <f>'Tab. B1-3web'!E19/'Tab. B1-4web'!E19</f>
        <v>160.71900826446281</v>
      </c>
      <c r="F19" s="78">
        <f>'Tab. B1-3web'!F19/'Tab. B1-4web'!F19</f>
        <v>379.29487179487177</v>
      </c>
      <c r="G19" s="78">
        <f>'Tab. B1-3web'!G19/'Tab. B1-4web'!G19</f>
        <v>853.39518900343637</v>
      </c>
      <c r="H19" s="78">
        <f>'Tab. B1-3web'!H19/'Tab. B1-4web'!H19</f>
        <v>292.99853157121879</v>
      </c>
      <c r="I19" s="78">
        <f>'Tab. B1-3web'!I19/'Tab. B1-4web'!I19</f>
        <v>295.13653603034135</v>
      </c>
      <c r="J19" s="78">
        <f>'Tab. B1-3web'!J19/'Tab. B1-4web'!J19</f>
        <v>604.38152610441762</v>
      </c>
      <c r="K19" s="83">
        <f>'Tab. B1-3web'!K19/'Tab. B1-4web'!K19</f>
        <v>80.02884615384616</v>
      </c>
      <c r="L19" s="83">
        <f>'Tab. B1-3web'!L19/'Tab. B1-4web'!L19</f>
        <v>3787.62</v>
      </c>
      <c r="M19" s="83">
        <f>'Tab. B1-3web'!M19/'Tab. B1-4web'!M19</f>
        <v>2130.7037037037039</v>
      </c>
    </row>
    <row r="20" spans="1:13" ht="12.75" customHeight="1">
      <c r="A20" s="103" t="s">
        <v>21</v>
      </c>
      <c r="B20" s="91">
        <f>'Tab. B1-3web'!B20/'Tab. B1-4web'!B20</f>
        <v>61.462973171628079</v>
      </c>
      <c r="C20" s="91">
        <f>'Tab. B1-3web'!C20/'Tab. B1-4web'!C20</f>
        <v>394.16422000391464</v>
      </c>
      <c r="D20" s="91">
        <f>'Tab. B1-3web'!D20/'Tab. B1-4web'!D20</f>
        <v>257.68518518518516</v>
      </c>
      <c r="E20" s="91">
        <f>'Tab. B1-3web'!E20/'Tab. B1-4web'!E20</f>
        <v>303.03125</v>
      </c>
      <c r="F20" s="91">
        <f>'Tab. B1-3web'!F20/'Tab. B1-4web'!F20</f>
        <v>542.41847826086962</v>
      </c>
      <c r="G20" s="91">
        <f>'Tab. B1-3web'!G20/'Tab. B1-4web'!G20</f>
        <v>808.77192982456143</v>
      </c>
      <c r="H20" s="91">
        <f>'Tab. B1-3web'!H20/'Tab. B1-4web'!H20</f>
        <v>839.40936863543789</v>
      </c>
      <c r="I20" s="91">
        <f>'Tab. B1-3web'!I20/'Tab. B1-4web'!I20</f>
        <v>327.39752765126872</v>
      </c>
      <c r="J20" s="91">
        <f>'Tab. B1-3web'!J20/'Tab. B1-4web'!J20</f>
        <v>588.69090909090914</v>
      </c>
      <c r="K20" s="91">
        <f>'Tab. B1-3web'!K20/'Tab. B1-4web'!K20</f>
        <v>102.62476894639556</v>
      </c>
      <c r="L20" s="91">
        <f>'Tab. B1-3web'!L20/'Tab. B1-4web'!L20</f>
        <v>4825.2925170068029</v>
      </c>
      <c r="M20" s="97">
        <f>'Tab. B1-3web'!M20/'Tab. B1-4web'!M20</f>
        <v>2288.36</v>
      </c>
    </row>
    <row r="21" spans="1:13" ht="12.75" customHeight="1">
      <c r="A21" s="102" t="s">
        <v>22</v>
      </c>
      <c r="B21" s="78">
        <f>'Tab. B1-3web'!B21/'Tab. B1-4web'!B21</f>
        <v>61.563623292595253</v>
      </c>
      <c r="C21" s="78">
        <f>'Tab. B1-3web'!C21/'Tab. B1-4web'!C21</f>
        <v>286.3930446194226</v>
      </c>
      <c r="D21" s="78">
        <f>'Tab. B1-3web'!D21/'Tab. B1-4web'!D21</f>
        <v>167.66666666666666</v>
      </c>
      <c r="E21" s="78">
        <f>'Tab. B1-3web'!E21/'Tab. B1-4web'!E21</f>
        <v>39.666666666666664</v>
      </c>
      <c r="F21" s="78">
        <f>'Tab. B1-3web'!F21/'Tab. B1-4web'!F21</f>
        <v>353.875</v>
      </c>
      <c r="G21" s="78">
        <f>'Tab. B1-3web'!G21/'Tab. B1-4web'!G21</f>
        <v>804.36842105263156</v>
      </c>
      <c r="H21" s="78">
        <f>'Tab. B1-3web'!H21/'Tab. B1-4web'!H21</f>
        <v>533.68595041322317</v>
      </c>
      <c r="I21" s="78">
        <f>'Tab. B1-3web'!I21/'Tab. B1-4web'!I21</f>
        <v>268.46898263027293</v>
      </c>
      <c r="J21" s="78">
        <f>'Tab. B1-3web'!J21/'Tab. B1-4web'!J21</f>
        <v>529.20799999999997</v>
      </c>
      <c r="K21" s="83">
        <f>'Tab. B1-3web'!K21/'Tab. B1-4web'!K21</f>
        <v>64.396396396396398</v>
      </c>
      <c r="L21" s="83">
        <f>'Tab. B1-3web'!L21/'Tab. B1-4web'!L21</f>
        <v>3540.7419354838707</v>
      </c>
      <c r="M21" s="83">
        <f>'Tab. B1-3web'!M21/'Tab. B1-4web'!M21</f>
        <v>2196.4117647058824</v>
      </c>
    </row>
    <row r="22" spans="1:13" ht="12.75" customHeight="1">
      <c r="A22" s="103" t="s">
        <v>23</v>
      </c>
      <c r="B22" s="91">
        <f>'Tab. B1-3web'!B22/'Tab. B1-4web'!B22</f>
        <v>76.213861386138618</v>
      </c>
      <c r="C22" s="91">
        <f>'Tab. B1-3web'!C22/'Tab. B1-4web'!C22</f>
        <v>312.23151125401927</v>
      </c>
      <c r="D22" s="91">
        <f>'Tab. B1-3web'!D22/'Tab. B1-4web'!D22</f>
        <v>219.35582822085888</v>
      </c>
      <c r="E22" s="93">
        <v>0</v>
      </c>
      <c r="F22" s="91">
        <f>'Tab. B1-3web'!F22/'Tab. B1-4web'!F22</f>
        <v>509</v>
      </c>
      <c r="G22" s="91">
        <f>'Tab. B1-3web'!G22/'Tab. B1-4web'!G22</f>
        <v>698.11428571428576</v>
      </c>
      <c r="H22" s="91">
        <f>'Tab. B1-3web'!H22/'Tab. B1-4web'!H22</f>
        <v>486.15873015873018</v>
      </c>
      <c r="I22" s="91">
        <f>'Tab. B1-3web'!I22/'Tab. B1-4web'!I22</f>
        <v>159.85964912280701</v>
      </c>
      <c r="J22" s="91">
        <f>'Tab. B1-3web'!J22/'Tab. B1-4web'!J22</f>
        <v>270.52459016393442</v>
      </c>
      <c r="K22" s="91">
        <f>'Tab. B1-3web'!K22/'Tab. B1-4web'!K22</f>
        <v>85.954545454545453</v>
      </c>
      <c r="L22" s="91">
        <f>'Tab. B1-3web'!L22/'Tab. B1-4web'!L22</f>
        <v>2798.090909090909</v>
      </c>
      <c r="M22" s="97">
        <f>'Tab. B1-3web'!M22/'Tab. B1-4web'!M22</f>
        <v>4108</v>
      </c>
    </row>
    <row r="23" spans="1:13" ht="12.75" customHeight="1">
      <c r="A23" s="102" t="s">
        <v>24</v>
      </c>
      <c r="B23" s="78">
        <f>'Tab. B1-3web'!B23/'Tab. B1-4web'!B23</f>
        <v>102.2783606557377</v>
      </c>
      <c r="C23" s="78">
        <f>'Tab. B1-3web'!C23/'Tab. B1-4web'!C23</f>
        <v>264.50977917981072</v>
      </c>
      <c r="D23" s="78">
        <f>'Tab. B1-3web'!D23/'Tab. B1-4web'!D23</f>
        <v>182.20118343195267</v>
      </c>
      <c r="E23" s="80">
        <v>0</v>
      </c>
      <c r="F23" s="80">
        <v>0</v>
      </c>
      <c r="G23" s="78">
        <f>'Tab. B1-3web'!G23/'Tab. B1-4web'!G23</f>
        <v>624.30939226519342</v>
      </c>
      <c r="H23" s="78">
        <f>'Tab. B1-3web'!H23/'Tab. B1-4web'!H23</f>
        <v>333.23884514435696</v>
      </c>
      <c r="I23" s="78">
        <f>'Tab. B1-3web'!I23/'Tab. B1-4web'!I23</f>
        <v>178.52333333333334</v>
      </c>
      <c r="J23" s="78">
        <f>'Tab. B1-3web'!J23/'Tab. B1-4web'!J23</f>
        <v>252.72083333333333</v>
      </c>
      <c r="K23" s="80">
        <v>0</v>
      </c>
      <c r="L23" s="83">
        <f>'Tab. B1-3web'!L23/'Tab. B1-4web'!L23</f>
        <v>2700.4</v>
      </c>
      <c r="M23" s="83">
        <f>'Tab. B1-3web'!M23/'Tab. B1-4web'!M23</f>
        <v>1644.125</v>
      </c>
    </row>
    <row r="24" spans="1:13" ht="12.75" customHeight="1">
      <c r="A24" s="103" t="s">
        <v>25</v>
      </c>
      <c r="B24" s="91">
        <f>'Tab. B1-3web'!B24/'Tab. B1-4web'!B24</f>
        <v>83.864416159380184</v>
      </c>
      <c r="C24" s="91">
        <f>'Tab. B1-3web'!C24/'Tab. B1-4web'!C24</f>
        <v>244.9699421965318</v>
      </c>
      <c r="D24" s="91">
        <f>'Tab. B1-3web'!D24/'Tab. B1-4web'!D24</f>
        <v>160.15853658536585</v>
      </c>
      <c r="E24" s="93">
        <v>0</v>
      </c>
      <c r="F24" s="93">
        <v>0</v>
      </c>
      <c r="G24" s="91">
        <f>'Tab. B1-3web'!G24/'Tab. B1-4web'!G24</f>
        <v>645.32926829268297</v>
      </c>
      <c r="H24" s="91">
        <f>'Tab. B1-3web'!H24/'Tab. B1-4web'!H24</f>
        <v>356.12432432432433</v>
      </c>
      <c r="I24" s="91">
        <f>'Tab. B1-3web'!I24/'Tab. B1-4web'!I24</f>
        <v>167.64575645756457</v>
      </c>
      <c r="J24" s="91">
        <f>'Tab. B1-3web'!J24/'Tab. B1-4web'!J24</f>
        <v>653.3478260869565</v>
      </c>
      <c r="K24" s="91">
        <f>'Tab. B1-3web'!K24/'Tab. B1-4web'!K24</f>
        <v>67.590361445783131</v>
      </c>
      <c r="L24" s="91">
        <f>'Tab. B1-3web'!L24/'Tab. B1-4web'!L24</f>
        <v>3677.9333333333334</v>
      </c>
      <c r="M24" s="97">
        <f>'Tab. B1-3web'!M24/'Tab. B1-4web'!M24</f>
        <v>2414.1111111111113</v>
      </c>
    </row>
    <row r="25" spans="1:13" ht="12.75" customHeight="1">
      <c r="A25" s="102" t="s">
        <v>26</v>
      </c>
      <c r="B25" s="78">
        <f>'Tab. B1-3web'!B25/'Tab. B1-4web'!B25</f>
        <v>64.907139023081058</v>
      </c>
      <c r="C25" s="78">
        <f>'Tab. B1-3web'!C25/'Tab. B1-4web'!C25</f>
        <v>225.46431199411333</v>
      </c>
      <c r="D25" s="78">
        <f>'Tab. B1-3web'!D25/'Tab. B1-4web'!D25</f>
        <v>163.43767705382436</v>
      </c>
      <c r="E25" s="80">
        <v>0</v>
      </c>
      <c r="F25" s="80">
        <v>0</v>
      </c>
      <c r="G25" s="78">
        <f>'Tab. B1-3web'!G25/'Tab. B1-4web'!G25</f>
        <v>764.14563106796118</v>
      </c>
      <c r="H25" s="78">
        <f>'Tab. B1-3web'!H25/'Tab. B1-4web'!H25</f>
        <v>246.12439024390244</v>
      </c>
      <c r="I25" s="78">
        <f>'Tab. B1-3web'!I25/'Tab. B1-4web'!I25</f>
        <v>370.73059360730593</v>
      </c>
      <c r="J25" s="78">
        <f>'Tab. B1-3web'!J25/'Tab. B1-4web'!J25</f>
        <v>776.43835616438355</v>
      </c>
      <c r="K25" s="83">
        <f>'Tab. B1-3web'!K25/'Tab. B1-4web'!K25</f>
        <v>107.91780821917808</v>
      </c>
      <c r="L25" s="83">
        <f>'Tab. B1-3web'!L25/'Tab. B1-4web'!L25</f>
        <v>3924.4375</v>
      </c>
      <c r="M25" s="83">
        <f>'Tab. B1-3web'!M25/'Tab. B1-4web'!M25</f>
        <v>2663.875</v>
      </c>
    </row>
    <row r="26" spans="1:13" ht="12.75" customHeight="1">
      <c r="A26" s="103" t="s">
        <v>27</v>
      </c>
      <c r="B26" s="91">
        <f>'Tab. B1-3web'!B26/'Tab. B1-4web'!B26</f>
        <v>60.887313432835818</v>
      </c>
      <c r="C26" s="91">
        <f>'Tab. B1-3web'!C26/'Tab. B1-4web'!C26</f>
        <v>242.32909930715937</v>
      </c>
      <c r="D26" s="91">
        <f>'Tab. B1-3web'!D26/'Tab. B1-4web'!D26</f>
        <v>166.31175059952039</v>
      </c>
      <c r="E26" s="93">
        <v>0</v>
      </c>
      <c r="F26" s="93">
        <v>0</v>
      </c>
      <c r="G26" s="91">
        <f>'Tab. B1-3web'!G26/'Tab. B1-4web'!G26</f>
        <v>506.65</v>
      </c>
      <c r="H26" s="91">
        <f>'Tab. B1-3web'!H26/'Tab. B1-4web'!H26</f>
        <v>299.73800738007378</v>
      </c>
      <c r="I26" s="91">
        <f>'Tab. B1-3web'!I26/'Tab. B1-4web'!I26</f>
        <v>202.09504132231405</v>
      </c>
      <c r="J26" s="91">
        <f>'Tab. B1-3web'!J26/'Tab. B1-4web'!J26</f>
        <v>374.13157894736844</v>
      </c>
      <c r="K26" s="93">
        <v>0</v>
      </c>
      <c r="L26" s="91">
        <f>'Tab. B1-3web'!L26/'Tab. B1-4web'!L26</f>
        <v>10200.799999999999</v>
      </c>
      <c r="M26" s="97">
        <f>'Tab. B1-3web'!M26/'Tab. B1-4web'!M26</f>
        <v>15189.75</v>
      </c>
    </row>
    <row r="27" spans="1:13" ht="12.75" customHeight="1">
      <c r="A27" s="116"/>
      <c r="B27" s="259" t="s">
        <v>191</v>
      </c>
      <c r="C27" s="259"/>
      <c r="D27" s="259"/>
      <c r="E27" s="259"/>
      <c r="F27" s="259"/>
      <c r="G27" s="259"/>
      <c r="H27" s="259"/>
      <c r="I27" s="259"/>
      <c r="J27" s="259"/>
      <c r="K27" s="259"/>
      <c r="L27" s="259"/>
      <c r="M27" s="259"/>
    </row>
    <row r="28" spans="1:13" ht="12.75" customHeight="1">
      <c r="A28" s="98" t="s">
        <v>11</v>
      </c>
      <c r="B28" s="91">
        <f>'Tab. B1-3web'!B28/'Tab. B1-4web'!B28</f>
        <v>61.276697960979902</v>
      </c>
      <c r="C28" s="91">
        <f>'Tab. B1-3web'!C28/'Tab. B1-4web'!C28</f>
        <v>248.74880332986473</v>
      </c>
      <c r="D28" s="91">
        <f>'Tab. B1-3web'!D28/'Tab. B1-4web'!D28</f>
        <v>173.88316857106176</v>
      </c>
      <c r="E28" s="91">
        <f>'Tab. B1-3web'!E28/'Tab. B1-4web'!E28</f>
        <v>166.99638038828562</v>
      </c>
      <c r="F28" s="91">
        <f>'Tab. B1-3web'!F28/'Tab. B1-4web'!F28</f>
        <v>411.02723735408563</v>
      </c>
      <c r="G28" s="91">
        <f>'Tab. B1-3web'!G28/'Tab. B1-4web'!G28</f>
        <v>737.45471999999995</v>
      </c>
      <c r="H28" s="91">
        <f>'Tab. B1-3web'!H28/'Tab. B1-4web'!H28</f>
        <v>362.65307262569831</v>
      </c>
      <c r="I28" s="91">
        <f>'Tab. B1-3web'!I28/'Tab. B1-4web'!I28</f>
        <v>282.34347532116294</v>
      </c>
      <c r="J28" s="91">
        <f>'Tab. B1-3web'!J28/'Tab. B1-4web'!J28</f>
        <v>546.70318653777304</v>
      </c>
      <c r="K28" s="97">
        <f>'Tab. B1-3web'!K28/'Tab. B1-4web'!K28</f>
        <v>84.282404853833427</v>
      </c>
      <c r="L28" s="97">
        <f>'Tab. B1-3web'!L28/'Tab. B1-4web'!L28</f>
        <v>4411.1042345276874</v>
      </c>
      <c r="M28" s="97">
        <f>'Tab. B1-3web'!M28/'Tab. B1-4web'!M28</f>
        <v>2643.6194690265488</v>
      </c>
    </row>
    <row r="29" spans="1:13" ht="12.75" customHeight="1">
      <c r="A29" s="100" t="s">
        <v>80</v>
      </c>
      <c r="B29" s="78">
        <f>'Tab. B1-3web'!B29/'Tab. B1-4web'!B29</f>
        <v>55.687541869759059</v>
      </c>
      <c r="C29" s="78">
        <f>'Tab. B1-3web'!C29/'Tab. B1-4web'!C29</f>
        <v>257.79352947723817</v>
      </c>
      <c r="D29" s="78">
        <f>'Tab. B1-3web'!D29/'Tab. B1-4web'!D29</f>
        <v>176.24231782265144</v>
      </c>
      <c r="E29" s="78">
        <f>'Tab. B1-3web'!E29/'Tab. B1-4web'!E29</f>
        <v>166.99638038828562</v>
      </c>
      <c r="F29" s="78">
        <f>'Tab. B1-3web'!F29/'Tab. B1-4web'!F29</f>
        <v>411.02723735408563</v>
      </c>
      <c r="G29" s="78">
        <f>'Tab. B1-3web'!G29/'Tab. B1-4web'!G29</f>
        <v>776.65707434052763</v>
      </c>
      <c r="H29" s="78">
        <f>'Tab. B1-3web'!H29/'Tab. B1-4web'!H29</f>
        <v>406.73028673835125</v>
      </c>
      <c r="I29" s="78">
        <f>'Tab. B1-3web'!I29/'Tab. B1-4web'!I29</f>
        <v>304.30675368898977</v>
      </c>
      <c r="J29" s="78">
        <f>'Tab. B1-3web'!J29/'Tab. B1-4web'!J29</f>
        <v>591.24258760107818</v>
      </c>
      <c r="K29" s="83">
        <f>'Tab. B1-3web'!K29/'Tab. B1-4web'!K29</f>
        <v>85.718922229026333</v>
      </c>
      <c r="L29" s="83">
        <f>'Tab. B1-3web'!L29/'Tab. B1-4web'!L29</f>
        <v>4595.840909090909</v>
      </c>
      <c r="M29" s="83">
        <f>'Tab. B1-3web'!M29/'Tab. B1-4web'!M29</f>
        <v>2770.102564102564</v>
      </c>
    </row>
    <row r="30" spans="1:13" ht="12.75" customHeight="1">
      <c r="A30" s="101" t="s">
        <v>81</v>
      </c>
      <c r="B30" s="91">
        <f>'Tab. B1-3web'!B30/'Tab. B1-4web'!B30</f>
        <v>82.789010402774068</v>
      </c>
      <c r="C30" s="91">
        <f>'Tab. B1-3web'!C30/'Tab. B1-4web'!C30</f>
        <v>212.26533971864711</v>
      </c>
      <c r="D30" s="91">
        <f>'Tab. B1-3web'!D30/'Tab. B1-4web'!D30</f>
        <v>164.18891439816332</v>
      </c>
      <c r="E30" s="93">
        <v>0</v>
      </c>
      <c r="F30" s="93">
        <v>0</v>
      </c>
      <c r="G30" s="91">
        <f>'Tab. B1-3web'!G30/'Tab. B1-4web'!G30</f>
        <v>580.01605136436592</v>
      </c>
      <c r="H30" s="91">
        <f>'Tab. B1-3web'!H30/'Tab. B1-4web'!H30</f>
        <v>289.67062314540061</v>
      </c>
      <c r="I30" s="91">
        <f>'Tab. B1-3web'!I30/'Tab. B1-4web'!I30</f>
        <v>197.56955093099671</v>
      </c>
      <c r="J30" s="91">
        <f>'Tab. B1-3web'!J30/'Tab. B1-4web'!J30</f>
        <v>371.84479717813053</v>
      </c>
      <c r="K30" s="97">
        <f>'Tab. B1-3web'!K30/'Tab. B1-4web'!K30</f>
        <v>71.25</v>
      </c>
      <c r="L30" s="97">
        <f>'Tab. B1-3web'!L30/'Tab. B1-4web'!L30</f>
        <v>3723.3153846153846</v>
      </c>
      <c r="M30" s="97">
        <f>'Tab. B1-3web'!M30/'Tab. B1-4web'!M30</f>
        <v>2120.439393939394</v>
      </c>
    </row>
    <row r="31" spans="1:13" ht="12.75" customHeight="1">
      <c r="A31" s="102" t="s">
        <v>12</v>
      </c>
      <c r="B31" s="78">
        <f>'Tab. B1-3web'!B31/'Tab. B1-4web'!B31</f>
        <v>46.662456946039036</v>
      </c>
      <c r="C31" s="78">
        <f>'Tab. B1-3web'!C31/'Tab. B1-4web'!C31</f>
        <v>202.06992388033279</v>
      </c>
      <c r="D31" s="78">
        <f>'Tab. B1-3web'!D31/'Tab. B1-4web'!D31</f>
        <v>143.14371514371516</v>
      </c>
      <c r="E31" s="78">
        <f>'Tab. B1-3web'!E31/'Tab. B1-4web'!E31</f>
        <v>137.90568319226119</v>
      </c>
      <c r="F31" s="78">
        <f>'Tab. B1-3web'!F31/'Tab. B1-4web'!F31</f>
        <v>460.49900596421469</v>
      </c>
      <c r="G31" s="78">
        <f>'Tab. B1-3web'!G31/'Tab. B1-4web'!G31</f>
        <v>683.05882352941171</v>
      </c>
      <c r="H31" s="78">
        <f>'Tab. B1-3web'!H31/'Tab. B1-4web'!H31</f>
        <v>153.9309462915601</v>
      </c>
      <c r="I31" s="78">
        <f>'Tab. B1-3web'!I31/'Tab. B1-4web'!I31</f>
        <v>258.33736473583707</v>
      </c>
      <c r="J31" s="78">
        <f>'Tab. B1-3web'!J31/'Tab. B1-4web'!J31</f>
        <v>437.28824833702885</v>
      </c>
      <c r="K31" s="83">
        <f>'Tab. B1-3web'!K31/'Tab. B1-4web'!K31</f>
        <v>114.02649006622516</v>
      </c>
      <c r="L31" s="83">
        <f>'Tab. B1-3web'!L31/'Tab. B1-4web'!L31</f>
        <v>3753.0421052631577</v>
      </c>
      <c r="M31" s="83">
        <f>'Tab. B1-3web'!M31/'Tab. B1-4web'!M31</f>
        <v>2313.9677419354839</v>
      </c>
    </row>
    <row r="32" spans="1:13" ht="12.75" customHeight="1">
      <c r="A32" s="103" t="s">
        <v>13</v>
      </c>
      <c r="B32" s="91">
        <f>'Tab. B1-3web'!B32/'Tab. B1-4web'!B32</f>
        <v>56.69572332533275</v>
      </c>
      <c r="C32" s="91">
        <f>'Tab. B1-3web'!C32/'Tab. B1-4web'!C32</f>
        <v>274.36022193768673</v>
      </c>
      <c r="D32" s="91">
        <f>'Tab. B1-3web'!D32/'Tab. B1-4web'!D32</f>
        <v>174.6848232848233</v>
      </c>
      <c r="E32" s="91">
        <f>'Tab. B1-3web'!E32/'Tab. B1-4web'!E32</f>
        <v>201.80099502487562</v>
      </c>
      <c r="F32" s="91">
        <f>'Tab. B1-3web'!F32/'Tab. B1-4web'!F32</f>
        <v>559.07658643326045</v>
      </c>
      <c r="G32" s="91">
        <f>'Tab. B1-3web'!G32/'Tab. B1-4web'!G32</f>
        <v>799.91509433962267</v>
      </c>
      <c r="H32" s="91">
        <f>'Tab. B1-3web'!H32/'Tab. B1-4web'!H32</f>
        <v>982.5</v>
      </c>
      <c r="I32" s="91">
        <f>'Tab. B1-3web'!I32/'Tab. B1-4web'!I32</f>
        <v>352.70113851992409</v>
      </c>
      <c r="J32" s="91">
        <f>'Tab. B1-3web'!J32/'Tab. B1-4web'!J32</f>
        <v>1172.2543859649122</v>
      </c>
      <c r="K32" s="97">
        <f>'Tab. B1-3web'!K32/'Tab. B1-4web'!K32</f>
        <v>62.902127659574468</v>
      </c>
      <c r="L32" s="97">
        <f>'Tab. B1-3web'!L32/'Tab. B1-4web'!L32</f>
        <v>5260.8285714285712</v>
      </c>
      <c r="M32" s="97">
        <f>'Tab. B1-3web'!M32/'Tab. B1-4web'!M32</f>
        <v>3051.2750000000001</v>
      </c>
    </row>
    <row r="33" spans="1:14" ht="12.75" customHeight="1">
      <c r="A33" s="102" t="s">
        <v>14</v>
      </c>
      <c r="B33" s="78">
        <f>'Tab. B1-3web'!B33/'Tab. B1-4web'!B33</f>
        <v>62.216893039049239</v>
      </c>
      <c r="C33" s="78">
        <f>'Tab. B1-3web'!C33/'Tab. B1-4web'!C33</f>
        <v>267.67067307692309</v>
      </c>
      <c r="D33" s="78">
        <f>'Tab. B1-3web'!D33/'Tab. B1-4web'!D33</f>
        <v>255.49883990719258</v>
      </c>
      <c r="E33" s="80">
        <v>0</v>
      </c>
      <c r="F33" s="80">
        <v>0</v>
      </c>
      <c r="G33" s="78">
        <f>'Tab. B1-3web'!G33/'Tab. B1-4web'!G33</f>
        <v>668.39823008849555</v>
      </c>
      <c r="H33" s="78">
        <f>'Tab. B1-3web'!H33/'Tab. B1-4web'!H33</f>
        <v>512.08484848484852</v>
      </c>
      <c r="I33" s="78">
        <f>'Tab. B1-3web'!I33/'Tab. B1-4web'!I33</f>
        <v>255.66470588235293</v>
      </c>
      <c r="J33" s="78">
        <f>'Tab. B1-3web'!J33/'Tab. B1-4web'!J33</f>
        <v>577.5</v>
      </c>
      <c r="K33" s="83">
        <f>'Tab. B1-3web'!K33/'Tab. B1-4web'!K33</f>
        <v>87.328358208955223</v>
      </c>
      <c r="L33" s="83">
        <f>'Tab. B1-3web'!L33/'Tab. B1-4web'!L33</f>
        <v>3643.8936170212764</v>
      </c>
      <c r="M33" s="83">
        <f>'Tab. B1-3web'!M33/'Tab. B1-4web'!M33</f>
        <v>1785.8275862068965</v>
      </c>
    </row>
    <row r="34" spans="1:14" ht="12.75" customHeight="1">
      <c r="A34" s="103" t="s">
        <v>15</v>
      </c>
      <c r="B34" s="91">
        <f>'Tab. B1-3web'!B34/'Tab. B1-4web'!B34</f>
        <v>90.9728555917481</v>
      </c>
      <c r="C34" s="91">
        <f>'Tab. B1-3web'!C34/'Tab. B1-4web'!C34</f>
        <v>159.86764705882354</v>
      </c>
      <c r="D34" s="91">
        <f>'Tab. B1-3web'!D34/'Tab. B1-4web'!D34</f>
        <v>157.88023952095807</v>
      </c>
      <c r="E34" s="93">
        <v>0</v>
      </c>
      <c r="F34" s="93">
        <v>0</v>
      </c>
      <c r="G34" s="91">
        <f>'Tab. B1-3web'!G34/'Tab. B1-4web'!G34</f>
        <v>518.1584158415842</v>
      </c>
      <c r="H34" s="91">
        <f>'Tab. B1-3web'!H34/'Tab. B1-4web'!H34</f>
        <v>268.64999999999998</v>
      </c>
      <c r="I34" s="91">
        <f>'Tab. B1-3web'!I34/'Tab. B1-4web'!I34</f>
        <v>275.28205128205127</v>
      </c>
      <c r="J34" s="91">
        <f>'Tab. B1-3web'!J34/'Tab. B1-4web'!J34</f>
        <v>768.83333333333337</v>
      </c>
      <c r="K34" s="97">
        <f>'Tab. B1-3web'!K34/'Tab. B1-4web'!K34</f>
        <v>66.142857142857139</v>
      </c>
      <c r="L34" s="97">
        <f>'Tab. B1-3web'!L34/'Tab. B1-4web'!L34</f>
        <v>3827.8461538461538</v>
      </c>
      <c r="M34" s="97">
        <f>'Tab. B1-3web'!M34/'Tab. B1-4web'!M34</f>
        <v>2048.3333333333335</v>
      </c>
    </row>
    <row r="35" spans="1:14" ht="12.75" customHeight="1">
      <c r="A35" s="102" t="s">
        <v>16</v>
      </c>
      <c r="B35" s="78">
        <f>'Tab. B1-3web'!B35/'Tab. B1-4web'!B35</f>
        <v>56.225287356321836</v>
      </c>
      <c r="C35" s="78">
        <f>'Tab. B1-3web'!C35/'Tab. B1-4web'!C35</f>
        <v>204.07232704402514</v>
      </c>
      <c r="D35" s="78">
        <f>'Tab. B1-3web'!D35/'Tab. B1-4web'!D35</f>
        <v>182.23931623931625</v>
      </c>
      <c r="E35" s="80">
        <v>0</v>
      </c>
      <c r="F35" s="80">
        <v>0</v>
      </c>
      <c r="G35" s="78">
        <f>'Tab. B1-3web'!G35/'Tab. B1-4web'!G35</f>
        <v>343.75510204081633</v>
      </c>
      <c r="H35" s="78">
        <f>'Tab. B1-3web'!H35/'Tab. B1-4web'!H35</f>
        <v>195.15573770491804</v>
      </c>
      <c r="I35" s="78">
        <f>'Tab. B1-3web'!I35/'Tab. B1-4web'!I35</f>
        <v>298.82142857142856</v>
      </c>
      <c r="J35" s="78">
        <f>'Tab. B1-3web'!J35/'Tab. B1-4web'!J35</f>
        <v>520.05555555555554</v>
      </c>
      <c r="K35" s="83">
        <f>'Tab. B1-3web'!K35/'Tab. B1-4web'!K35</f>
        <v>130.16666666666666</v>
      </c>
      <c r="L35" s="83">
        <f>'Tab. B1-3web'!L35/'Tab. B1-4web'!L35</f>
        <v>4453.375</v>
      </c>
      <c r="M35" s="83">
        <f>'Tab. B1-3web'!M35/'Tab. B1-4web'!M35</f>
        <v>3562.25</v>
      </c>
    </row>
    <row r="36" spans="1:14" ht="12.75" customHeight="1">
      <c r="A36" s="103" t="s">
        <v>17</v>
      </c>
      <c r="B36" s="91">
        <f>'Tab. B1-3web'!B36/'Tab. B1-4web'!B36</f>
        <v>70.684160305343511</v>
      </c>
      <c r="C36" s="91">
        <f>'Tab. B1-3web'!C36/'Tab. B1-4web'!C36</f>
        <v>290.4613003095975</v>
      </c>
      <c r="D36" s="91">
        <f>'Tab. B1-3web'!D36/'Tab. B1-4web'!D36</f>
        <v>246.4660633484163</v>
      </c>
      <c r="E36" s="93">
        <v>0</v>
      </c>
      <c r="F36" s="93">
        <v>0</v>
      </c>
      <c r="G36" s="91">
        <f>'Tab. B1-3web'!G36/'Tab. B1-4web'!G36</f>
        <v>735.31506849315065</v>
      </c>
      <c r="H36" s="91">
        <f>'Tab. B1-3web'!H36/'Tab. B1-4web'!H36</f>
        <v>766.82500000000005</v>
      </c>
      <c r="I36" s="91">
        <f>'Tab. B1-3web'!I36/'Tab. B1-4web'!I36</f>
        <v>316.53254437869822</v>
      </c>
      <c r="J36" s="91">
        <f>'Tab. B1-3web'!J36/'Tab. B1-4web'!J36</f>
        <v>530.11842105263156</v>
      </c>
      <c r="K36" s="97">
        <f>'Tab. B1-3web'!K36/'Tab. B1-4web'!K36</f>
        <v>100.6</v>
      </c>
      <c r="L36" s="97">
        <f>'Tab. B1-3web'!L36/'Tab. B1-4web'!L36</f>
        <v>4194.608695652174</v>
      </c>
      <c r="M36" s="97">
        <f>'Tab. B1-3web'!M36/'Tab. B1-4web'!M36</f>
        <v>3275.3333333333335</v>
      </c>
    </row>
    <row r="37" spans="1:14" ht="12.75" customHeight="1">
      <c r="A37" s="102" t="s">
        <v>18</v>
      </c>
      <c r="B37" s="78">
        <f>'Tab. B1-3web'!B37/'Tab. B1-4web'!B37</f>
        <v>59.352015263534462</v>
      </c>
      <c r="C37" s="78">
        <f>'Tab. B1-3web'!C37/'Tab. B1-4web'!C37</f>
        <v>220.24078624078624</v>
      </c>
      <c r="D37" s="78">
        <f>'Tab. B1-3web'!D37/'Tab. B1-4web'!D37</f>
        <v>177.21489726027397</v>
      </c>
      <c r="E37" s="78">
        <f>'Tab. B1-3web'!E37/'Tab. B1-4web'!E37</f>
        <v>92.44769874476988</v>
      </c>
      <c r="F37" s="78">
        <f>'Tab. B1-3web'!F37/'Tab. B1-4web'!F37</f>
        <v>272.93984962406017</v>
      </c>
      <c r="G37" s="78">
        <f>'Tab. B1-3web'!G37/'Tab. B1-4web'!G37</f>
        <v>670.4982578397213</v>
      </c>
      <c r="H37" s="78">
        <f>'Tab. B1-3web'!H37/'Tab. B1-4web'!H37</f>
        <v>587.11940298507466</v>
      </c>
      <c r="I37" s="78">
        <f>'Tab. B1-3web'!I37/'Tab. B1-4web'!I37</f>
        <v>317.29243697478989</v>
      </c>
      <c r="J37" s="78">
        <f>'Tab. B1-3web'!J37/'Tab. B1-4web'!J37</f>
        <v>547.70731707317077</v>
      </c>
      <c r="K37" s="83">
        <f>'Tab. B1-3web'!K37/'Tab. B1-4web'!K37</f>
        <v>87.951999999999998</v>
      </c>
      <c r="L37" s="83">
        <f>'Tab. B1-3web'!L37/'Tab. B1-4web'!L37</f>
        <v>4206.7192982456145</v>
      </c>
      <c r="M37" s="83">
        <f>'Tab. B1-3web'!M37/'Tab. B1-4web'!M37</f>
        <v>3984.55</v>
      </c>
    </row>
    <row r="38" spans="1:14" ht="12.75" customHeight="1">
      <c r="A38" s="103" t="s">
        <v>19</v>
      </c>
      <c r="B38" s="91">
        <f>'Tab. B1-3web'!B38/'Tab. B1-4web'!B38</f>
        <v>93.30234741784038</v>
      </c>
      <c r="C38" s="91">
        <f>'Tab. B1-3web'!C38/'Tab. B1-4web'!C38</f>
        <v>196.88045007032349</v>
      </c>
      <c r="D38" s="91">
        <f>'Tab. B1-3web'!D38/'Tab. B1-4web'!D38</f>
        <v>154.77469135802468</v>
      </c>
      <c r="E38" s="93">
        <v>0</v>
      </c>
      <c r="F38" s="93">
        <v>0</v>
      </c>
      <c r="G38" s="91">
        <f>'Tab. B1-3web'!G38/'Tab. B1-4web'!G38</f>
        <v>440.10958904109589</v>
      </c>
      <c r="H38" s="91">
        <f>'Tab. B1-3web'!H38/'Tab. B1-4web'!H38</f>
        <v>224.52582159624413</v>
      </c>
      <c r="I38" s="91">
        <f>'Tab. B1-3web'!I38/'Tab. B1-4web'!I38</f>
        <v>266.68032786885249</v>
      </c>
      <c r="J38" s="91">
        <f>'Tab. B1-3web'!J38/'Tab. B1-4web'!J38</f>
        <v>567.28947368421052</v>
      </c>
      <c r="K38" s="93">
        <v>0</v>
      </c>
      <c r="L38" s="97">
        <f>'Tab. B1-3web'!L38/'Tab. B1-4web'!L38</f>
        <v>5562.1428571428569</v>
      </c>
      <c r="M38" s="97">
        <f>'Tab. B1-3web'!M38/'Tab. B1-4web'!M38</f>
        <v>4289.333333333333</v>
      </c>
    </row>
    <row r="39" spans="1:14" ht="12.75" customHeight="1">
      <c r="A39" s="102" t="s">
        <v>20</v>
      </c>
      <c r="B39" s="78">
        <f>'Tab. B1-3web'!B39/'Tab. B1-4web'!B39</f>
        <v>55.824184411017775</v>
      </c>
      <c r="C39" s="78">
        <f>'Tab. B1-3web'!C39/'Tab. B1-4web'!C39</f>
        <v>217.93102570628659</v>
      </c>
      <c r="D39" s="78">
        <f>'Tab. B1-3web'!D39/'Tab. B1-4web'!D39</f>
        <v>162.73030477285798</v>
      </c>
      <c r="E39" s="78">
        <f>'Tab. B1-3web'!E39/'Tab. B1-4web'!E39</f>
        <v>105.01731601731602</v>
      </c>
      <c r="F39" s="78">
        <f>'Tab. B1-3web'!F39/'Tab. B1-4web'!F39</f>
        <v>250.83783783783784</v>
      </c>
      <c r="G39" s="78">
        <f>'Tab. B1-3web'!G39/'Tab. B1-4web'!G39</f>
        <v>827.95238095238096</v>
      </c>
      <c r="H39" s="78">
        <f>'Tab. B1-3web'!H39/'Tab. B1-4web'!H39</f>
        <v>326.46866485013624</v>
      </c>
      <c r="I39" s="78">
        <f>'Tab. B1-3web'!I39/'Tab. B1-4web'!I39</f>
        <v>292.52090032154342</v>
      </c>
      <c r="J39" s="78">
        <f>'Tab. B1-3web'!J39/'Tab. B1-4web'!J39</f>
        <v>499.04923076923075</v>
      </c>
      <c r="K39" s="83">
        <f>'Tab. B1-3web'!K39/'Tab. B1-4web'!K39</f>
        <v>60.478021978021978</v>
      </c>
      <c r="L39" s="83">
        <f>'Tab. B1-3web'!L39/'Tab. B1-4web'!L39</f>
        <v>3920.6734693877552</v>
      </c>
      <c r="M39" s="83">
        <f>'Tab. B1-3web'!M39/'Tab. B1-4web'!M39</f>
        <v>2336.4</v>
      </c>
    </row>
    <row r="40" spans="1:14" ht="12.75" customHeight="1">
      <c r="A40" s="103" t="s">
        <v>21</v>
      </c>
      <c r="B40" s="91">
        <f>'Tab. B1-3web'!B40/'Tab. B1-4web'!B40</f>
        <v>57.256075334143375</v>
      </c>
      <c r="C40" s="91">
        <f>'Tab. B1-3web'!C40/'Tab. B1-4web'!C40</f>
        <v>340.04518799586066</v>
      </c>
      <c r="D40" s="91">
        <f>'Tab. B1-3web'!D40/'Tab. B1-4web'!D40</f>
        <v>216.86541796739508</v>
      </c>
      <c r="E40" s="91">
        <f>'Tab. B1-3web'!E40/'Tab. B1-4web'!E40</f>
        <v>241.27935222672065</v>
      </c>
      <c r="F40" s="91">
        <f>'Tab. B1-3web'!F40/'Tab. B1-4web'!F40</f>
        <v>467.38898756660745</v>
      </c>
      <c r="G40" s="91">
        <f>'Tab. B1-3web'!G40/'Tab. B1-4web'!G40</f>
        <v>862.17920000000004</v>
      </c>
      <c r="H40" s="91">
        <f>'Tab. B1-3web'!H40/'Tab. B1-4web'!H40</f>
        <v>697.24883720930234</v>
      </c>
      <c r="I40" s="91">
        <f>'Tab. B1-3web'!I40/'Tab. B1-4web'!I40</f>
        <v>341.08584961515692</v>
      </c>
      <c r="J40" s="91">
        <f>'Tab. B1-3web'!J40/'Tab. B1-4web'!J40</f>
        <v>552.74581430745809</v>
      </c>
      <c r="K40" s="97">
        <f>'Tab. B1-3web'!K40/'Tab. B1-4web'!K40</f>
        <v>120.05352798053528</v>
      </c>
      <c r="L40" s="97">
        <f>'Tab. B1-3web'!L40/'Tab. B1-4web'!L40</f>
        <v>5541.1068702290077</v>
      </c>
      <c r="M40" s="97">
        <f>'Tab. B1-3web'!M40/'Tab. B1-4web'!M40</f>
        <v>2603.6022727272725</v>
      </c>
    </row>
    <row r="41" spans="1:14" ht="12.75" customHeight="1">
      <c r="A41" s="102" t="s">
        <v>22</v>
      </c>
      <c r="B41" s="78">
        <f>'Tab. B1-3web'!B41/'Tab. B1-4web'!B41</f>
        <v>59.562725450901802</v>
      </c>
      <c r="C41" s="78">
        <f>'Tab. B1-3web'!C41/'Tab. B1-4web'!C41</f>
        <v>269.48615582743076</v>
      </c>
      <c r="D41" s="78">
        <f>'Tab. B1-3web'!D41/'Tab. B1-4web'!D41</f>
        <v>137.98452012383902</v>
      </c>
      <c r="E41" s="78">
        <f>'Tab. B1-3web'!E41/'Tab. B1-4web'!E41</f>
        <v>119</v>
      </c>
      <c r="F41" s="78">
        <f>'Tab. B1-3web'!F41/'Tab. B1-4web'!F41</f>
        <v>418.7</v>
      </c>
      <c r="G41" s="78">
        <f>'Tab. B1-3web'!G41/'Tab. B1-4web'!G41</f>
        <v>891.71333333333337</v>
      </c>
      <c r="H41" s="78">
        <f>'Tab. B1-3web'!H41/'Tab. B1-4web'!H41</f>
        <v>507.52964426877469</v>
      </c>
      <c r="I41" s="78">
        <f>'Tab. B1-3web'!I41/'Tab. B1-4web'!I41</f>
        <v>278.6425339366516</v>
      </c>
      <c r="J41" s="78">
        <f>'Tab. B1-3web'!J41/'Tab. B1-4web'!J41</f>
        <v>579.67460317460313</v>
      </c>
      <c r="K41" s="83">
        <f>'Tab. B1-3web'!K41/'Tab. B1-4web'!K41</f>
        <v>55.927007299270073</v>
      </c>
      <c r="L41" s="83">
        <f>'Tab. B1-3web'!L41/'Tab. B1-4web'!L41</f>
        <v>4381.2857142857147</v>
      </c>
      <c r="M41" s="83">
        <f>'Tab. B1-3web'!M41/'Tab. B1-4web'!M41</f>
        <v>2814.0714285714284</v>
      </c>
    </row>
    <row r="42" spans="1:14" ht="12.75" customHeight="1">
      <c r="A42" s="103" t="s">
        <v>23</v>
      </c>
      <c r="B42" s="91">
        <f>'Tab. B1-3web'!B42/'Tab. B1-4web'!B42</f>
        <v>68.431535269709542</v>
      </c>
      <c r="C42" s="91">
        <f>'Tab. B1-3web'!C42/'Tab. B1-4web'!C42</f>
        <v>239.12335958005249</v>
      </c>
      <c r="D42" s="91">
        <f>'Tab. B1-3web'!D42/'Tab. B1-4web'!D42</f>
        <v>184.64197530864197</v>
      </c>
      <c r="E42" s="91">
        <f>'Tab. B1-3web'!E42/'Tab. B1-4web'!E42</f>
        <v>271</v>
      </c>
      <c r="F42" s="91">
        <f>'Tab. B1-3web'!F42/'Tab. B1-4web'!F42</f>
        <v>413.33333333333331</v>
      </c>
      <c r="G42" s="91">
        <f>'Tab. B1-3web'!G42/'Tab. B1-4web'!G42</f>
        <v>726.31428571428569</v>
      </c>
      <c r="H42" s="91">
        <f>'Tab. B1-3web'!H42/'Tab. B1-4web'!H42</f>
        <v>221.63846153846154</v>
      </c>
      <c r="I42" s="91">
        <f>'Tab. B1-3web'!I42/'Tab. B1-4web'!I42</f>
        <v>184.64673913043478</v>
      </c>
      <c r="J42" s="91">
        <f>'Tab. B1-3web'!J42/'Tab. B1-4web'!J42</f>
        <v>231.55681818181819</v>
      </c>
      <c r="K42" s="93">
        <f>'Tab. B1-3web'!K42/'Tab. B1-4web'!K42</f>
        <v>101.17647058823529</v>
      </c>
      <c r="L42" s="97">
        <f>'Tab. B1-3web'!L42/'Tab. B1-4web'!L42</f>
        <v>3786.75</v>
      </c>
      <c r="M42" s="97">
        <f>'Tab. B1-3web'!M42/'Tab. B1-4web'!M42</f>
        <v>5280.5</v>
      </c>
    </row>
    <row r="43" spans="1:14" ht="12.75" customHeight="1">
      <c r="A43" s="102" t="s">
        <v>24</v>
      </c>
      <c r="B43" s="78">
        <f>'Tab. B1-3web'!B43/'Tab. B1-4web'!B43</f>
        <v>99.614374568071867</v>
      </c>
      <c r="C43" s="78">
        <f>'Tab. B1-3web'!C43/'Tab. B1-4web'!C43</f>
        <v>232.60282258064515</v>
      </c>
      <c r="D43" s="78">
        <f>'Tab. B1-3web'!D43/'Tab. B1-4web'!D43</f>
        <v>156.36848484848485</v>
      </c>
      <c r="E43" s="80">
        <v>0</v>
      </c>
      <c r="F43" s="80">
        <v>0</v>
      </c>
      <c r="G43" s="78">
        <f>'Tab. B1-3web'!G43/'Tab. B1-4web'!G43</f>
        <v>608.01935483870966</v>
      </c>
      <c r="H43" s="78">
        <f>'Tab. B1-3web'!H43/'Tab. B1-4web'!H43</f>
        <v>298.24404761904759</v>
      </c>
      <c r="I43" s="78">
        <f>'Tab. B1-3web'!I43/'Tab. B1-4web'!I43</f>
        <v>153.78516228748069</v>
      </c>
      <c r="J43" s="78">
        <f>'Tab. B1-3web'!J43/'Tab. B1-4web'!J43</f>
        <v>209.52671755725191</v>
      </c>
      <c r="K43" s="80">
        <v>0</v>
      </c>
      <c r="L43" s="83">
        <f>'Tab. B1-3web'!L43/'Tab. B1-4web'!L43</f>
        <v>3248.0277777777778</v>
      </c>
      <c r="M43" s="83">
        <f>'Tab. B1-3web'!M43/'Tab. B1-4web'!M43</f>
        <v>1866.6666666666667</v>
      </c>
    </row>
    <row r="44" spans="1:14" ht="12.75" customHeight="1">
      <c r="A44" s="103" t="s">
        <v>25</v>
      </c>
      <c r="B44" s="91">
        <f>'Tab. B1-3web'!B44/'Tab. B1-4web'!B44</f>
        <v>78.780721533258173</v>
      </c>
      <c r="C44" s="91">
        <f>'Tab. B1-3web'!C44/'Tab. B1-4web'!C44</f>
        <v>207.5599104143337</v>
      </c>
      <c r="D44" s="91">
        <f>'Tab. B1-3web'!D44/'Tab. B1-4web'!D44</f>
        <v>132.68039215686275</v>
      </c>
      <c r="E44" s="93">
        <v>0</v>
      </c>
      <c r="F44" s="93">
        <v>0</v>
      </c>
      <c r="G44" s="91">
        <f>'Tab. B1-3web'!G44/'Tab. B1-4web'!G44</f>
        <v>655.60975609756099</v>
      </c>
      <c r="H44" s="91">
        <f>'Tab. B1-3web'!H44/'Tab. B1-4web'!H44</f>
        <v>280.02162162162165</v>
      </c>
      <c r="I44" s="91">
        <f>'Tab. B1-3web'!I44/'Tab. B1-4web'!I44</f>
        <v>158.46666666666667</v>
      </c>
      <c r="J44" s="91">
        <f>'Tab. B1-3web'!J44/'Tab. B1-4web'!J44</f>
        <v>498.11666666666667</v>
      </c>
      <c r="K44" s="97">
        <f>'Tab. B1-3web'!K44/'Tab. B1-4web'!K44</f>
        <v>54.511627906976742</v>
      </c>
      <c r="L44" s="97">
        <f>'Tab. B1-3web'!L44/'Tab. B1-4web'!L44</f>
        <v>3665.9333333333334</v>
      </c>
      <c r="M44" s="97">
        <f>'Tab. B1-3web'!M44/'Tab. B1-4web'!M44</f>
        <v>2499.25</v>
      </c>
    </row>
    <row r="45" spans="1:14" ht="12.75" customHeight="1">
      <c r="A45" s="102" t="s">
        <v>26</v>
      </c>
      <c r="B45" s="78">
        <f>'Tab. B1-3web'!B45/'Tab. B1-4web'!B45</f>
        <v>59.115580736543912</v>
      </c>
      <c r="C45" s="78">
        <f>'Tab. B1-3web'!C45/'Tab. B1-4web'!C45</f>
        <v>265.48426573426576</v>
      </c>
      <c r="D45" s="78">
        <f>'Tab. B1-3web'!D45/'Tab. B1-4web'!D45</f>
        <v>186.79213483146069</v>
      </c>
      <c r="E45" s="78">
        <f>'Tab. B1-3web'!E45/'Tab. B1-4web'!E45</f>
        <v>13.142857142857142</v>
      </c>
      <c r="F45" s="78">
        <f>'Tab. B1-3web'!F45/'Tab. B1-4web'!F45</f>
        <v>58.5</v>
      </c>
      <c r="G45" s="78">
        <f>'Tab. B1-3web'!G45/'Tab. B1-4web'!G45</f>
        <v>812.21698113207549</v>
      </c>
      <c r="H45" s="78">
        <f>'Tab. B1-3web'!H45/'Tab. B1-4web'!H45</f>
        <v>325.05263157894734</v>
      </c>
      <c r="I45" s="78">
        <f>'Tab. B1-3web'!I45/'Tab. B1-4web'!I45</f>
        <v>286.3119266055046</v>
      </c>
      <c r="J45" s="78">
        <f>'Tab. B1-3web'!J45/'Tab. B1-4web'!J45</f>
        <v>1810.6764705882354</v>
      </c>
      <c r="K45" s="83">
        <f>'Tab. B1-3web'!K45/'Tab. B1-4web'!K45</f>
        <v>77.233766233766232</v>
      </c>
      <c r="L45" s="83">
        <f>'Tab. B1-3web'!L45/'Tab. B1-4web'!L45</f>
        <v>3782.4</v>
      </c>
      <c r="M45" s="83">
        <f>'Tab. B1-3web'!M45/'Tab. B1-4web'!M45</f>
        <v>3332</v>
      </c>
    </row>
    <row r="46" spans="1:14" ht="12.75" customHeight="1">
      <c r="A46" s="103" t="s">
        <v>27</v>
      </c>
      <c r="B46" s="72">
        <f>'Tab. B1-3web'!B46/'Tab. B1-4web'!B46</f>
        <v>68.058510638297875</v>
      </c>
      <c r="C46" s="72">
        <f>'Tab. B1-3web'!C46/'Tab. B1-4web'!C46</f>
        <v>201.9332603938731</v>
      </c>
      <c r="D46" s="72">
        <f>'Tab. B1-3web'!D46/'Tab. B1-4web'!D46</f>
        <v>140.99563318777294</v>
      </c>
      <c r="E46" s="93">
        <v>0</v>
      </c>
      <c r="F46" s="93">
        <v>0</v>
      </c>
      <c r="G46" s="72">
        <f>'Tab. B1-3web'!G46/'Tab. B1-4web'!G46</f>
        <v>538.94949494949492</v>
      </c>
      <c r="H46" s="72">
        <f>'Tab. B1-3web'!H46/'Tab. B1-4web'!H46</f>
        <v>214.82156133828997</v>
      </c>
      <c r="I46" s="72">
        <f>'Tab. B1-3web'!I46/'Tab. B1-4web'!I46</f>
        <v>196.62068965517241</v>
      </c>
      <c r="J46" s="72">
        <f>'Tab. B1-3web'!J46/'Tab. B1-4web'!J46</f>
        <v>325.37931034482756</v>
      </c>
      <c r="K46" s="93">
        <v>0</v>
      </c>
      <c r="L46" s="111">
        <f>'Tab. B1-3web'!L46/'Tab. B1-4web'!L46</f>
        <v>4346.083333333333</v>
      </c>
      <c r="M46" s="111">
        <f>'Tab. B1-3web'!M46/'Tab. B1-4web'!M46</f>
        <v>3001.6</v>
      </c>
    </row>
    <row r="47" spans="1:14" ht="12.75" customHeight="1">
      <c r="A47" s="121"/>
      <c r="B47" s="252" t="s">
        <v>192</v>
      </c>
      <c r="C47" s="252"/>
      <c r="D47" s="252"/>
      <c r="E47" s="252"/>
      <c r="F47" s="252"/>
      <c r="G47" s="252"/>
      <c r="H47" s="252"/>
      <c r="I47" s="252"/>
      <c r="J47" s="252"/>
      <c r="K47" s="252"/>
      <c r="L47" s="252"/>
      <c r="M47" s="252"/>
    </row>
    <row r="48" spans="1:14" ht="12.75" customHeight="1">
      <c r="A48" s="98" t="s">
        <v>11</v>
      </c>
      <c r="B48" s="91">
        <f>B8-B28</f>
        <v>2.8450926044704374</v>
      </c>
      <c r="C48" s="91">
        <f t="shared" ref="C48:M49" si="0">C8-C28</f>
        <v>22.726102261559305</v>
      </c>
      <c r="D48" s="91">
        <f t="shared" si="0"/>
        <v>29.189425544317913</v>
      </c>
      <c r="E48" s="91">
        <f t="shared" si="0"/>
        <v>9.5336596651189325</v>
      </c>
      <c r="F48" s="91">
        <f t="shared" si="0"/>
        <v>44.30786276370003</v>
      </c>
      <c r="G48" s="91">
        <f t="shared" si="0"/>
        <v>-18.799297553593874</v>
      </c>
      <c r="H48" s="91">
        <f t="shared" si="0"/>
        <v>11.849452626826917</v>
      </c>
      <c r="I48" s="91">
        <f t="shared" si="0"/>
        <v>-10.912898098074038</v>
      </c>
      <c r="J48" s="91">
        <f t="shared" si="0"/>
        <v>-18.490521823278186</v>
      </c>
      <c r="K48" s="91">
        <f t="shared" si="0"/>
        <v>6.0351658462129336</v>
      </c>
      <c r="L48" s="91">
        <f t="shared" si="0"/>
        <v>-404.73376099008283</v>
      </c>
      <c r="M48" s="97">
        <f t="shared" si="0"/>
        <v>14.948823656377954</v>
      </c>
      <c r="N48" s="120"/>
    </row>
    <row r="49" spans="1:14" ht="12.75" customHeight="1">
      <c r="A49" s="100" t="s">
        <v>80</v>
      </c>
      <c r="B49" s="78">
        <f>B9-B29</f>
        <v>3.6002925055612209</v>
      </c>
      <c r="C49" s="78">
        <f t="shared" si="0"/>
        <v>19.984884856812869</v>
      </c>
      <c r="D49" s="78">
        <f t="shared" si="0"/>
        <v>28.818843034400032</v>
      </c>
      <c r="E49" s="78">
        <f t="shared" si="0"/>
        <v>9.5336596651189325</v>
      </c>
      <c r="F49" s="78">
        <f t="shared" si="0"/>
        <v>44.30786276370003</v>
      </c>
      <c r="G49" s="78">
        <f t="shared" si="0"/>
        <v>-25.023608205069422</v>
      </c>
      <c r="H49" s="78">
        <f t="shared" si="0"/>
        <v>-23.498375291266996</v>
      </c>
      <c r="I49" s="78">
        <f t="shared" si="0"/>
        <v>-16.846702337230226</v>
      </c>
      <c r="J49" s="78">
        <f t="shared" si="0"/>
        <v>-35.864638417775154</v>
      </c>
      <c r="K49" s="78">
        <f t="shared" si="0"/>
        <v>6.2912436350721208</v>
      </c>
      <c r="L49" s="83">
        <f t="shared" si="0"/>
        <v>-597.90428937259912</v>
      </c>
      <c r="M49" s="83">
        <f t="shared" si="0"/>
        <v>-264.55988117573452</v>
      </c>
      <c r="N49" s="120"/>
    </row>
    <row r="50" spans="1:14" ht="12.75" customHeight="1">
      <c r="A50" s="101" t="s">
        <v>81</v>
      </c>
      <c r="B50" s="91">
        <f t="shared" ref="B50:M50" si="1">B10-B30</f>
        <v>0.59005214826301255</v>
      </c>
      <c r="C50" s="91">
        <f t="shared" si="1"/>
        <v>35.199364440696769</v>
      </c>
      <c r="D50" s="91">
        <f t="shared" si="1"/>
        <v>30.749934522699988</v>
      </c>
      <c r="E50" s="91">
        <f t="shared" si="1"/>
        <v>0</v>
      </c>
      <c r="F50" s="91">
        <f t="shared" si="1"/>
        <v>0</v>
      </c>
      <c r="G50" s="91">
        <f t="shared" si="1"/>
        <v>13.601773409047951</v>
      </c>
      <c r="H50" s="91">
        <f t="shared" si="1"/>
        <v>62.440180178699109</v>
      </c>
      <c r="I50" s="91">
        <f t="shared" si="1"/>
        <v>11.868533181152827</v>
      </c>
      <c r="J50" s="91">
        <f t="shared" si="1"/>
        <v>42.973384640051279</v>
      </c>
      <c r="K50" s="91">
        <f t="shared" si="1"/>
        <v>8.0833333333333286</v>
      </c>
      <c r="L50" s="91">
        <f t="shared" si="1"/>
        <v>314.99128205128227</v>
      </c>
      <c r="M50" s="97">
        <f t="shared" si="1"/>
        <v>1150.2313377679229</v>
      </c>
      <c r="N50" s="120"/>
    </row>
    <row r="51" spans="1:14" ht="12.75" customHeight="1">
      <c r="A51" s="102" t="s">
        <v>12</v>
      </c>
      <c r="B51" s="78">
        <f t="shared" ref="B51:M51" si="2">B11-B31</f>
        <v>2.0232203705728864</v>
      </c>
      <c r="C51" s="78">
        <f t="shared" si="2"/>
        <v>27.189934163831253</v>
      </c>
      <c r="D51" s="78">
        <f t="shared" si="2"/>
        <v>21.789377080516317</v>
      </c>
      <c r="E51" s="78">
        <f t="shared" si="2"/>
        <v>29.185919861173915</v>
      </c>
      <c r="F51" s="78">
        <f t="shared" si="2"/>
        <v>-12.742703443206267</v>
      </c>
      <c r="G51" s="78">
        <f t="shared" si="2"/>
        <v>-29.465825717595521</v>
      </c>
      <c r="H51" s="78">
        <f t="shared" si="2"/>
        <v>116.68944035167365</v>
      </c>
      <c r="I51" s="78">
        <f t="shared" si="2"/>
        <v>-33.668879887352233</v>
      </c>
      <c r="J51" s="78">
        <f t="shared" si="2"/>
        <v>-113.16527099075051</v>
      </c>
      <c r="K51" s="78">
        <f t="shared" si="2"/>
        <v>17.223509933774835</v>
      </c>
      <c r="L51" s="83">
        <f t="shared" si="2"/>
        <v>-284.79458051068241</v>
      </c>
      <c r="M51" s="83">
        <f t="shared" si="2"/>
        <v>-167.74715370018976</v>
      </c>
      <c r="N51" s="120"/>
    </row>
    <row r="52" spans="1:14" ht="12.75" customHeight="1">
      <c r="A52" s="103" t="s">
        <v>13</v>
      </c>
      <c r="B52" s="91">
        <f t="shared" ref="B52:M52" si="3">B12-B32</f>
        <v>5.9363763797381282</v>
      </c>
      <c r="C52" s="91">
        <f t="shared" si="3"/>
        <v>13.206466276060326</v>
      </c>
      <c r="D52" s="91">
        <f t="shared" si="3"/>
        <v>32.577051973334477</v>
      </c>
      <c r="E52" s="91">
        <f t="shared" si="3"/>
        <v>-201.80099502487562</v>
      </c>
      <c r="F52" s="91">
        <f t="shared" si="3"/>
        <v>-38.257390004689</v>
      </c>
      <c r="G52" s="91">
        <f t="shared" si="3"/>
        <v>-65.2284583949222</v>
      </c>
      <c r="H52" s="91">
        <f t="shared" si="3"/>
        <v>-759.69062832800853</v>
      </c>
      <c r="I52" s="91">
        <f t="shared" si="3"/>
        <v>-24.496765896349928</v>
      </c>
      <c r="J52" s="91">
        <f t="shared" si="3"/>
        <v>-71.565789473684163</v>
      </c>
      <c r="K52" s="91">
        <f t="shared" si="3"/>
        <v>5.2655136659615991</v>
      </c>
      <c r="L52" s="91">
        <f t="shared" si="3"/>
        <v>-808.49161490683218</v>
      </c>
      <c r="M52" s="97">
        <f t="shared" si="3"/>
        <v>-248.77500000000009</v>
      </c>
      <c r="N52" s="120"/>
    </row>
    <row r="53" spans="1:14" ht="12.75" customHeight="1">
      <c r="A53" s="102" t="s">
        <v>14</v>
      </c>
      <c r="B53" s="78">
        <f t="shared" ref="B53:M53" si="4">B13-B33</f>
        <v>-4.2416230982620604</v>
      </c>
      <c r="C53" s="78">
        <f t="shared" si="4"/>
        <v>37.174788288418256</v>
      </c>
      <c r="D53" s="78">
        <f t="shared" si="4"/>
        <v>43.156027349444571</v>
      </c>
      <c r="E53" s="78">
        <f t="shared" si="4"/>
        <v>0</v>
      </c>
      <c r="F53" s="78">
        <f t="shared" si="4"/>
        <v>0</v>
      </c>
      <c r="G53" s="78">
        <f t="shared" si="4"/>
        <v>68.696597497711309</v>
      </c>
      <c r="H53" s="78">
        <f t="shared" si="4"/>
        <v>80.507542819499349</v>
      </c>
      <c r="I53" s="78">
        <f t="shared" si="4"/>
        <v>-19.026408010012517</v>
      </c>
      <c r="J53" s="78">
        <f t="shared" si="4"/>
        <v>-90.101941747572823</v>
      </c>
      <c r="K53" s="78">
        <f t="shared" si="4"/>
        <v>12.022993142396132</v>
      </c>
      <c r="L53" s="83">
        <f t="shared" si="4"/>
        <v>455.12679114198909</v>
      </c>
      <c r="M53" s="83">
        <f t="shared" si="4"/>
        <v>444.46273637374884</v>
      </c>
      <c r="N53" s="120"/>
    </row>
    <row r="54" spans="1:14" ht="12.75" customHeight="1">
      <c r="A54" s="103" t="s">
        <v>15</v>
      </c>
      <c r="B54" s="91">
        <f t="shared" ref="B54:M54" si="5">B14-B34</f>
        <v>5.8984607147351937</v>
      </c>
      <c r="C54" s="91">
        <f t="shared" si="5"/>
        <v>29.379459816601923</v>
      </c>
      <c r="D54" s="91">
        <f t="shared" si="5"/>
        <v>32.146529121489351</v>
      </c>
      <c r="E54" s="91">
        <f t="shared" si="5"/>
        <v>0</v>
      </c>
      <c r="F54" s="91">
        <f t="shared" si="5"/>
        <v>0</v>
      </c>
      <c r="G54" s="91">
        <f t="shared" si="5"/>
        <v>10.637880454712104</v>
      </c>
      <c r="H54" s="91">
        <f t="shared" si="5"/>
        <v>47.483663366336657</v>
      </c>
      <c r="I54" s="91">
        <f t="shared" si="5"/>
        <v>9.2345050093394434</v>
      </c>
      <c r="J54" s="91">
        <f t="shared" si="5"/>
        <v>4.8137254901960205</v>
      </c>
      <c r="K54" s="91">
        <f t="shared" si="5"/>
        <v>-7.9027355623097151E-2</v>
      </c>
      <c r="L54" s="91">
        <f t="shared" si="5"/>
        <v>-1319.7032967032965</v>
      </c>
      <c r="M54" s="97">
        <f t="shared" si="5"/>
        <v>-607.33333333333348</v>
      </c>
      <c r="N54" s="120"/>
    </row>
    <row r="55" spans="1:14" ht="12.75" customHeight="1">
      <c r="A55" s="102" t="s">
        <v>16</v>
      </c>
      <c r="B55" s="78">
        <f t="shared" ref="B55:M55" si="6">B15-B35</f>
        <v>6.1568264648163762</v>
      </c>
      <c r="C55" s="78">
        <f t="shared" si="6"/>
        <v>148.25786163522014</v>
      </c>
      <c r="D55" s="78">
        <f t="shared" si="6"/>
        <v>64.323183760683747</v>
      </c>
      <c r="E55" s="78">
        <f t="shared" si="6"/>
        <v>0</v>
      </c>
      <c r="F55" s="78">
        <f t="shared" si="6"/>
        <v>0</v>
      </c>
      <c r="G55" s="78">
        <f t="shared" si="6"/>
        <v>517.86028257456837</v>
      </c>
      <c r="H55" s="78">
        <f t="shared" si="6"/>
        <v>279.47806511198337</v>
      </c>
      <c r="I55" s="78">
        <f t="shared" si="6"/>
        <v>-57.301020408163254</v>
      </c>
      <c r="J55" s="78">
        <f t="shared" si="6"/>
        <v>-106.03229974160206</v>
      </c>
      <c r="K55" s="78">
        <f t="shared" si="6"/>
        <v>-58.260416666666657</v>
      </c>
      <c r="L55" s="83">
        <f t="shared" si="6"/>
        <v>-203.48611111111131</v>
      </c>
      <c r="M55" s="83">
        <f t="shared" si="6"/>
        <v>-143.65000000000009</v>
      </c>
      <c r="N55" s="120"/>
    </row>
    <row r="56" spans="1:14" ht="12.75" customHeight="1">
      <c r="A56" s="103" t="s">
        <v>17</v>
      </c>
      <c r="B56" s="91">
        <f t="shared" ref="B56:M56" si="7">B16-B36</f>
        <v>0.51171598331627877</v>
      </c>
      <c r="C56" s="91">
        <f t="shared" si="7"/>
        <v>38.060245009867572</v>
      </c>
      <c r="D56" s="91">
        <f t="shared" si="7"/>
        <v>64.391079508726534</v>
      </c>
      <c r="E56" s="91">
        <f t="shared" si="7"/>
        <v>0</v>
      </c>
      <c r="F56" s="91">
        <f t="shared" si="7"/>
        <v>0</v>
      </c>
      <c r="G56" s="91">
        <f t="shared" si="7"/>
        <v>23.672431506849307</v>
      </c>
      <c r="H56" s="91">
        <f t="shared" si="7"/>
        <v>58.445588235294053</v>
      </c>
      <c r="I56" s="91">
        <f t="shared" si="7"/>
        <v>14.266016772380908</v>
      </c>
      <c r="J56" s="91">
        <f t="shared" si="7"/>
        <v>66.784804753820026</v>
      </c>
      <c r="K56" s="91">
        <f t="shared" si="7"/>
        <v>106.9</v>
      </c>
      <c r="L56" s="91">
        <f t="shared" si="7"/>
        <v>-282.93127629733544</v>
      </c>
      <c r="M56" s="97">
        <f t="shared" si="7"/>
        <v>109.5</v>
      </c>
      <c r="N56" s="120"/>
    </row>
    <row r="57" spans="1:14" ht="12.75" customHeight="1">
      <c r="A57" s="102" t="s">
        <v>18</v>
      </c>
      <c r="B57" s="78">
        <f t="shared" ref="B57:M57" si="8">B17-B37</f>
        <v>2.1466555384150254</v>
      </c>
      <c r="C57" s="78">
        <f t="shared" si="8"/>
        <v>-31.584061728855659</v>
      </c>
      <c r="D57" s="78">
        <f t="shared" si="8"/>
        <v>27.667308253510498</v>
      </c>
      <c r="E57" s="78">
        <f t="shared" si="8"/>
        <v>8.0055032256734648</v>
      </c>
      <c r="F57" s="78">
        <f t="shared" si="8"/>
        <v>-5.9773496240601958</v>
      </c>
      <c r="G57" s="78">
        <f t="shared" si="8"/>
        <v>9.6621195187692592</v>
      </c>
      <c r="H57" s="78">
        <f t="shared" si="8"/>
        <v>-63.786069651741286</v>
      </c>
      <c r="I57" s="78">
        <f t="shared" si="8"/>
        <v>-24.481385281385258</v>
      </c>
      <c r="J57" s="78">
        <f t="shared" si="8"/>
        <v>-12.461163227016868</v>
      </c>
      <c r="K57" s="78">
        <f t="shared" si="8"/>
        <v>18.41277987421384</v>
      </c>
      <c r="L57" s="83">
        <f t="shared" si="8"/>
        <v>-1089.5067982456144</v>
      </c>
      <c r="M57" s="83">
        <f t="shared" si="8"/>
        <v>-825.01666666666688</v>
      </c>
      <c r="N57" s="120"/>
    </row>
    <row r="58" spans="1:14" ht="12.75" customHeight="1">
      <c r="A58" s="103" t="s">
        <v>19</v>
      </c>
      <c r="B58" s="91">
        <f t="shared" ref="B58:M58" si="9">B18-B38</f>
        <v>5.035656084786595</v>
      </c>
      <c r="C58" s="91">
        <f t="shared" si="9"/>
        <v>34.558986549394831</v>
      </c>
      <c r="D58" s="91">
        <f t="shared" si="9"/>
        <v>26.492785845622734</v>
      </c>
      <c r="E58" s="91">
        <f t="shared" si="9"/>
        <v>0</v>
      </c>
      <c r="F58" s="91">
        <f t="shared" si="9"/>
        <v>0</v>
      </c>
      <c r="G58" s="91">
        <f t="shared" si="9"/>
        <v>10.29041095890409</v>
      </c>
      <c r="H58" s="91">
        <f t="shared" si="9"/>
        <v>53.64612410511333</v>
      </c>
      <c r="I58" s="91">
        <f t="shared" si="9"/>
        <v>38.269251963080308</v>
      </c>
      <c r="J58" s="91">
        <f t="shared" si="9"/>
        <v>238.81397459165157</v>
      </c>
      <c r="K58" s="91">
        <f t="shared" si="9"/>
        <v>0</v>
      </c>
      <c r="L58" s="91">
        <f t="shared" si="9"/>
        <v>-1959.542857142857</v>
      </c>
      <c r="M58" s="97">
        <f t="shared" si="9"/>
        <v>-2253.833333333333</v>
      </c>
      <c r="N58" s="120"/>
    </row>
    <row r="59" spans="1:14" ht="12.75" customHeight="1">
      <c r="A59" s="102" t="s">
        <v>20</v>
      </c>
      <c r="B59" s="78">
        <f t="shared" ref="B59:M59" si="10">B19-B39</f>
        <v>2.9627988199302564</v>
      </c>
      <c r="C59" s="78">
        <f t="shared" si="10"/>
        <v>39.964557797661911</v>
      </c>
      <c r="D59" s="78">
        <f t="shared" si="10"/>
        <v>25.05817936345224</v>
      </c>
      <c r="E59" s="78">
        <f t="shared" si="10"/>
        <v>55.701692247146795</v>
      </c>
      <c r="F59" s="78">
        <f t="shared" si="10"/>
        <v>128.45703395703393</v>
      </c>
      <c r="G59" s="78">
        <f t="shared" si="10"/>
        <v>25.442808051055408</v>
      </c>
      <c r="H59" s="78">
        <f t="shared" si="10"/>
        <v>-33.470133278917444</v>
      </c>
      <c r="I59" s="78">
        <f t="shared" si="10"/>
        <v>2.6156357087979245</v>
      </c>
      <c r="J59" s="78">
        <f t="shared" si="10"/>
        <v>105.33229533518687</v>
      </c>
      <c r="K59" s="78">
        <f t="shared" si="10"/>
        <v>19.550824175824182</v>
      </c>
      <c r="L59" s="83">
        <f t="shared" si="10"/>
        <v>-133.05346938775529</v>
      </c>
      <c r="M59" s="83">
        <f t="shared" si="10"/>
        <v>-205.69629629629617</v>
      </c>
      <c r="N59" s="120"/>
    </row>
    <row r="60" spans="1:14" ht="12.75" customHeight="1">
      <c r="A60" s="103" t="s">
        <v>21</v>
      </c>
      <c r="B60" s="91">
        <f t="shared" ref="B60:M60" si="11">B20-B40</f>
        <v>4.2068978374847035</v>
      </c>
      <c r="C60" s="91">
        <f t="shared" si="11"/>
        <v>54.119032008053978</v>
      </c>
      <c r="D60" s="91">
        <f t="shared" si="11"/>
        <v>40.819767217790087</v>
      </c>
      <c r="E60" s="91">
        <f t="shared" si="11"/>
        <v>61.751897773279353</v>
      </c>
      <c r="F60" s="91">
        <f t="shared" si="11"/>
        <v>75.029490694262165</v>
      </c>
      <c r="G60" s="91">
        <f t="shared" si="11"/>
        <v>-53.407270175438612</v>
      </c>
      <c r="H60" s="91">
        <f t="shared" si="11"/>
        <v>142.16053142613555</v>
      </c>
      <c r="I60" s="91">
        <f t="shared" si="11"/>
        <v>-13.6883219638882</v>
      </c>
      <c r="J60" s="91">
        <f t="shared" si="11"/>
        <v>35.945094783451054</v>
      </c>
      <c r="K60" s="91">
        <f t="shared" si="11"/>
        <v>-17.428759034139716</v>
      </c>
      <c r="L60" s="91">
        <f t="shared" si="11"/>
        <v>-715.81435322220477</v>
      </c>
      <c r="M60" s="97">
        <f t="shared" si="11"/>
        <v>-315.24227272727239</v>
      </c>
      <c r="N60" s="120"/>
    </row>
    <row r="61" spans="1:14" ht="12.75" customHeight="1">
      <c r="A61" s="102" t="s">
        <v>22</v>
      </c>
      <c r="B61" s="78">
        <f t="shared" ref="B61:M61" si="12">B21-B41</f>
        <v>2.0008978416934511</v>
      </c>
      <c r="C61" s="78">
        <f t="shared" si="12"/>
        <v>16.906888791991832</v>
      </c>
      <c r="D61" s="78">
        <f t="shared" si="12"/>
        <v>29.682146542827638</v>
      </c>
      <c r="E61" s="78">
        <f t="shared" si="12"/>
        <v>-79.333333333333343</v>
      </c>
      <c r="F61" s="78">
        <f t="shared" si="12"/>
        <v>-64.824999999999989</v>
      </c>
      <c r="G61" s="78">
        <f t="shared" si="12"/>
        <v>-87.344912280701806</v>
      </c>
      <c r="H61" s="78">
        <f t="shared" si="12"/>
        <v>26.156306144448479</v>
      </c>
      <c r="I61" s="78">
        <f t="shared" si="12"/>
        <v>-10.17355130637867</v>
      </c>
      <c r="J61" s="78">
        <f t="shared" si="12"/>
        <v>-50.466603174603165</v>
      </c>
      <c r="K61" s="78">
        <f t="shared" si="12"/>
        <v>8.4693890971263244</v>
      </c>
      <c r="L61" s="83">
        <f t="shared" si="12"/>
        <v>-840.54377880184393</v>
      </c>
      <c r="M61" s="83">
        <f t="shared" si="12"/>
        <v>-617.65966386554601</v>
      </c>
      <c r="N61" s="120"/>
    </row>
    <row r="62" spans="1:14" ht="12.75" customHeight="1">
      <c r="A62" s="103" t="s">
        <v>23</v>
      </c>
      <c r="B62" s="91">
        <f t="shared" ref="B62:M62" si="13">B22-B42</f>
        <v>7.7823261164290756</v>
      </c>
      <c r="C62" s="91">
        <f t="shared" si="13"/>
        <v>73.108151673966773</v>
      </c>
      <c r="D62" s="91">
        <f t="shared" si="13"/>
        <v>34.713852912216907</v>
      </c>
      <c r="E62" s="91">
        <f t="shared" si="13"/>
        <v>-271</v>
      </c>
      <c r="F62" s="91">
        <f t="shared" si="13"/>
        <v>95.666666666666686</v>
      </c>
      <c r="G62" s="91">
        <f t="shared" si="13"/>
        <v>-28.199999999999932</v>
      </c>
      <c r="H62" s="91">
        <f t="shared" si="13"/>
        <v>264.52026862026867</v>
      </c>
      <c r="I62" s="91">
        <f t="shared" si="13"/>
        <v>-24.787090007627768</v>
      </c>
      <c r="J62" s="91">
        <f t="shared" si="13"/>
        <v>38.967771982116233</v>
      </c>
      <c r="K62" s="91">
        <f t="shared" si="13"/>
        <v>-15.221925133689837</v>
      </c>
      <c r="L62" s="91">
        <f t="shared" si="13"/>
        <v>-988.65909090909099</v>
      </c>
      <c r="M62" s="97">
        <f t="shared" si="13"/>
        <v>-1172.5</v>
      </c>
      <c r="N62" s="120"/>
    </row>
    <row r="63" spans="1:14" ht="12.75" customHeight="1">
      <c r="A63" s="102" t="s">
        <v>24</v>
      </c>
      <c r="B63" s="78">
        <f t="shared" ref="B63:M63" si="14">B23-B43</f>
        <v>2.6639860876658332</v>
      </c>
      <c r="C63" s="78">
        <f t="shared" si="14"/>
        <v>31.906956599165568</v>
      </c>
      <c r="D63" s="78">
        <f t="shared" si="14"/>
        <v>25.832698583467817</v>
      </c>
      <c r="E63" s="78">
        <f t="shared" si="14"/>
        <v>0</v>
      </c>
      <c r="F63" s="78">
        <f t="shared" si="14"/>
        <v>0</v>
      </c>
      <c r="G63" s="78">
        <f t="shared" si="14"/>
        <v>16.290037426483764</v>
      </c>
      <c r="H63" s="78">
        <f t="shared" si="14"/>
        <v>34.994797525309366</v>
      </c>
      <c r="I63" s="78">
        <f t="shared" si="14"/>
        <v>24.738171045852653</v>
      </c>
      <c r="J63" s="78">
        <f t="shared" si="14"/>
        <v>43.194115776081418</v>
      </c>
      <c r="K63" s="78">
        <f t="shared" si="14"/>
        <v>0</v>
      </c>
      <c r="L63" s="83">
        <f t="shared" si="14"/>
        <v>-547.62777777777774</v>
      </c>
      <c r="M63" s="83">
        <f t="shared" si="14"/>
        <v>-222.54166666666674</v>
      </c>
      <c r="N63" s="120"/>
    </row>
    <row r="64" spans="1:14" ht="12.75" customHeight="1">
      <c r="A64" s="103" t="s">
        <v>25</v>
      </c>
      <c r="B64" s="91">
        <f t="shared" ref="B64:M64" si="15">B24-B44</f>
        <v>5.0836946261220106</v>
      </c>
      <c r="C64" s="91">
        <f t="shared" si="15"/>
        <v>37.410031782198104</v>
      </c>
      <c r="D64" s="91">
        <f t="shared" si="15"/>
        <v>27.4781444285031</v>
      </c>
      <c r="E64" s="91">
        <f t="shared" si="15"/>
        <v>0</v>
      </c>
      <c r="F64" s="91">
        <f t="shared" si="15"/>
        <v>0</v>
      </c>
      <c r="G64" s="91">
        <f t="shared" si="15"/>
        <v>-10.280487804878021</v>
      </c>
      <c r="H64" s="91">
        <f t="shared" si="15"/>
        <v>76.102702702702686</v>
      </c>
      <c r="I64" s="91">
        <f t="shared" si="15"/>
        <v>9.1790897908979048</v>
      </c>
      <c r="J64" s="91">
        <f t="shared" si="15"/>
        <v>155.23115942028983</v>
      </c>
      <c r="K64" s="91">
        <f t="shared" si="15"/>
        <v>13.078733538806389</v>
      </c>
      <c r="L64" s="91">
        <f t="shared" si="15"/>
        <v>12</v>
      </c>
      <c r="M64" s="97">
        <f t="shared" si="15"/>
        <v>-85.138888888888687</v>
      </c>
      <c r="N64" s="120"/>
    </row>
    <row r="65" spans="1:14" ht="12.75" customHeight="1">
      <c r="A65" s="102" t="s">
        <v>26</v>
      </c>
      <c r="B65" s="78">
        <f t="shared" ref="B65:M65" si="16">B25-B45</f>
        <v>5.7915582865371462</v>
      </c>
      <c r="C65" s="78">
        <f t="shared" si="16"/>
        <v>-40.019953740152431</v>
      </c>
      <c r="D65" s="78">
        <f t="shared" si="16"/>
        <v>-23.354457777636327</v>
      </c>
      <c r="E65" s="78">
        <f t="shared" si="16"/>
        <v>-13.142857142857142</v>
      </c>
      <c r="F65" s="78">
        <f t="shared" si="16"/>
        <v>-58.5</v>
      </c>
      <c r="G65" s="78">
        <f t="shared" si="16"/>
        <v>-48.071350064114313</v>
      </c>
      <c r="H65" s="78">
        <f t="shared" si="16"/>
        <v>-78.928241335044902</v>
      </c>
      <c r="I65" s="78">
        <f t="shared" si="16"/>
        <v>84.418667001801339</v>
      </c>
      <c r="J65" s="78">
        <f t="shared" si="16"/>
        <v>-1034.2381144238518</v>
      </c>
      <c r="K65" s="78">
        <f t="shared" si="16"/>
        <v>30.684041985411852</v>
      </c>
      <c r="L65" s="83">
        <f t="shared" si="16"/>
        <v>142.03749999999991</v>
      </c>
      <c r="M65" s="83">
        <f t="shared" si="16"/>
        <v>-668.125</v>
      </c>
      <c r="N65" s="120"/>
    </row>
    <row r="66" spans="1:14" ht="12.75" customHeight="1">
      <c r="A66" s="104" t="s">
        <v>27</v>
      </c>
      <c r="B66" s="91">
        <f t="shared" ref="B66:M66" si="17">B26-B46</f>
        <v>-7.1711972054620574</v>
      </c>
      <c r="C66" s="91">
        <f t="shared" si="17"/>
        <v>40.395838913286269</v>
      </c>
      <c r="D66" s="91">
        <f t="shared" si="17"/>
        <v>25.316117411747456</v>
      </c>
      <c r="E66" s="91">
        <f t="shared" si="17"/>
        <v>0</v>
      </c>
      <c r="F66" s="91">
        <f t="shared" si="17"/>
        <v>0</v>
      </c>
      <c r="G66" s="91">
        <f t="shared" si="17"/>
        <v>-32.299494949494942</v>
      </c>
      <c r="H66" s="91">
        <f t="shared" si="17"/>
        <v>84.916446041783814</v>
      </c>
      <c r="I66" s="91">
        <f t="shared" si="17"/>
        <v>5.474351667141633</v>
      </c>
      <c r="J66" s="91">
        <f t="shared" si="17"/>
        <v>48.75226860254088</v>
      </c>
      <c r="K66" s="91">
        <f t="shared" si="17"/>
        <v>0</v>
      </c>
      <c r="L66" s="91">
        <f t="shared" si="17"/>
        <v>5854.7166666666662</v>
      </c>
      <c r="M66" s="97">
        <f t="shared" si="17"/>
        <v>12188.15</v>
      </c>
      <c r="N66" s="120"/>
    </row>
    <row r="67" spans="1:14" ht="12.75" customHeight="1">
      <c r="A67" s="257" t="s">
        <v>194</v>
      </c>
      <c r="B67" s="257"/>
      <c r="C67" s="257"/>
      <c r="D67" s="257"/>
      <c r="E67" s="257"/>
      <c r="F67" s="257"/>
      <c r="G67" s="257"/>
      <c r="H67" s="257"/>
      <c r="I67" s="257"/>
      <c r="J67" s="257"/>
      <c r="K67" s="257"/>
      <c r="L67" s="257"/>
      <c r="M67" s="257"/>
      <c r="N67" s="119"/>
    </row>
    <row r="68" spans="1:14" ht="12.75" customHeight="1">
      <c r="A68" s="249" t="s">
        <v>85</v>
      </c>
      <c r="B68" s="249"/>
      <c r="C68" s="249"/>
      <c r="D68" s="249"/>
      <c r="E68" s="249"/>
      <c r="F68" s="249"/>
      <c r="G68" s="249"/>
      <c r="H68" s="249"/>
      <c r="I68" s="249"/>
      <c r="J68" s="249"/>
      <c r="K68" s="249"/>
      <c r="L68" s="249"/>
      <c r="M68" s="249"/>
      <c r="N68" s="119"/>
    </row>
    <row r="69" spans="1:14" ht="12.75" customHeight="1">
      <c r="A69" s="249" t="s">
        <v>86</v>
      </c>
      <c r="B69" s="249"/>
      <c r="C69" s="249"/>
      <c r="D69" s="249"/>
      <c r="E69" s="249"/>
      <c r="F69" s="249"/>
      <c r="G69" s="249"/>
      <c r="H69" s="249"/>
      <c r="I69" s="249"/>
      <c r="J69" s="249"/>
      <c r="K69" s="249"/>
      <c r="L69" s="249"/>
      <c r="M69" s="249"/>
      <c r="N69" s="119"/>
    </row>
    <row r="70" spans="1:14" ht="12.75" customHeight="1">
      <c r="A70" s="250" t="s">
        <v>87</v>
      </c>
      <c r="B70" s="250"/>
      <c r="C70" s="250"/>
      <c r="D70" s="250"/>
      <c r="E70" s="250"/>
      <c r="F70" s="250"/>
      <c r="G70" s="250"/>
      <c r="H70" s="250"/>
      <c r="I70" s="250"/>
      <c r="J70" s="250"/>
      <c r="K70" s="250"/>
      <c r="L70" s="250"/>
      <c r="M70" s="250"/>
    </row>
    <row r="71" spans="1:14" ht="38.25" customHeight="1">
      <c r="A71" s="250" t="s">
        <v>280</v>
      </c>
      <c r="B71" s="250"/>
      <c r="C71" s="250"/>
      <c r="D71" s="250"/>
      <c r="E71" s="250"/>
      <c r="F71" s="250"/>
      <c r="G71" s="250"/>
      <c r="H71" s="250"/>
      <c r="I71" s="250"/>
      <c r="J71" s="250"/>
      <c r="K71" s="250"/>
      <c r="L71" s="250"/>
      <c r="M71" s="250"/>
    </row>
    <row r="72" spans="1:14" ht="12.75" customHeight="1">
      <c r="A72" s="250" t="s">
        <v>284</v>
      </c>
      <c r="B72" s="250"/>
      <c r="C72" s="250"/>
      <c r="D72" s="250"/>
      <c r="E72" s="250"/>
      <c r="F72" s="250"/>
      <c r="G72" s="250"/>
      <c r="H72" s="250"/>
      <c r="I72" s="250"/>
      <c r="J72" s="250"/>
      <c r="K72" s="250"/>
      <c r="L72" s="250"/>
      <c r="M72" s="250"/>
    </row>
    <row r="73" spans="1:14" ht="12.75" customHeight="1">
      <c r="A73" s="266" t="s">
        <v>58</v>
      </c>
      <c r="B73" s="266"/>
      <c r="C73" s="266"/>
      <c r="D73" s="266"/>
      <c r="E73" s="266"/>
      <c r="F73" s="266"/>
      <c r="G73" s="266"/>
      <c r="H73" s="266"/>
      <c r="I73" s="266"/>
      <c r="J73" s="266"/>
      <c r="K73" s="266"/>
      <c r="L73" s="266"/>
    </row>
  </sheetData>
  <mergeCells count="22">
    <mergeCell ref="A1:M1"/>
    <mergeCell ref="A68:M68"/>
    <mergeCell ref="A69:M69"/>
    <mergeCell ref="I3:K3"/>
    <mergeCell ref="B7:M7"/>
    <mergeCell ref="B27:M27"/>
    <mergeCell ref="A2:M2"/>
    <mergeCell ref="A73:L73"/>
    <mergeCell ref="A70:M70"/>
    <mergeCell ref="B47:M47"/>
    <mergeCell ref="L3:M3"/>
    <mergeCell ref="L4:L5"/>
    <mergeCell ref="B6:M6"/>
    <mergeCell ref="A3:A6"/>
    <mergeCell ref="B3:B5"/>
    <mergeCell ref="C3:H3"/>
    <mergeCell ref="C4:C5"/>
    <mergeCell ref="D4:H4"/>
    <mergeCell ref="I4:I5"/>
    <mergeCell ref="A72:M72"/>
    <mergeCell ref="A71:M71"/>
    <mergeCell ref="A67:M67"/>
  </mergeCells>
  <hyperlinks>
    <hyperlink ref="A1" location="Inhalt!A1" display="zurück zum Inhalt" xr:uid="{00000000-0004-0000-0600-000000000000}"/>
  </hyperlinks>
  <pageMargins left="0.78740157499999996" right="0.78740157499999996" top="0.984251969" bottom="0.984251969" header="0.4921259845" footer="0.4921259845"/>
  <pageSetup paperSize="9" scale="67"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N78"/>
  <sheetViews>
    <sheetView showGridLines="0" zoomScaleNormal="100" workbookViewId="0">
      <selection sqref="A1:N1"/>
    </sheetView>
  </sheetViews>
  <sheetFormatPr baseColWidth="10" defaultRowHeight="13.2"/>
  <cols>
    <col min="1" max="1" width="25.109375" customWidth="1"/>
    <col min="2" max="10" width="10.6640625" customWidth="1"/>
    <col min="11" max="11" width="10.88671875" customWidth="1"/>
    <col min="12" max="14" width="10.6640625" customWidth="1"/>
  </cols>
  <sheetData>
    <row r="1" spans="1:14" ht="24" customHeight="1">
      <c r="A1" s="206" t="s">
        <v>48</v>
      </c>
      <c r="B1" s="207"/>
      <c r="C1" s="207"/>
      <c r="D1" s="207"/>
      <c r="E1" s="207"/>
      <c r="F1" s="207"/>
      <c r="G1" s="207"/>
      <c r="H1" s="207"/>
      <c r="I1" s="207"/>
      <c r="J1" s="207"/>
      <c r="K1" s="207"/>
      <c r="L1" s="207"/>
      <c r="M1" s="207"/>
      <c r="N1" s="207"/>
    </row>
    <row r="2" spans="1:14" ht="15" customHeight="1">
      <c r="A2" s="263" t="s">
        <v>282</v>
      </c>
      <c r="B2" s="263"/>
      <c r="C2" s="263"/>
      <c r="D2" s="263"/>
      <c r="E2" s="263"/>
      <c r="F2" s="263"/>
      <c r="G2" s="263"/>
      <c r="H2" s="263"/>
      <c r="I2" s="263"/>
      <c r="J2" s="263"/>
      <c r="K2" s="263"/>
      <c r="L2" s="263"/>
      <c r="M2" s="263"/>
      <c r="N2" s="263"/>
    </row>
    <row r="3" spans="1:14" ht="25.5" customHeight="1">
      <c r="A3" s="271" t="s">
        <v>0</v>
      </c>
      <c r="B3" s="224" t="s">
        <v>30</v>
      </c>
      <c r="C3" s="238" t="s">
        <v>277</v>
      </c>
      <c r="D3" s="275"/>
      <c r="E3" s="275"/>
      <c r="F3" s="275"/>
      <c r="G3" s="275"/>
      <c r="H3" s="276"/>
      <c r="I3" s="238" t="s">
        <v>2</v>
      </c>
      <c r="J3" s="239"/>
      <c r="K3" s="240"/>
      <c r="L3" s="225" t="s">
        <v>154</v>
      </c>
      <c r="M3" s="225"/>
      <c r="N3" s="246" t="s">
        <v>53</v>
      </c>
    </row>
    <row r="4" spans="1:14" ht="12.75" customHeight="1">
      <c r="A4" s="272"/>
      <c r="B4" s="274"/>
      <c r="C4" s="224" t="s">
        <v>3</v>
      </c>
      <c r="D4" s="238" t="s">
        <v>4</v>
      </c>
      <c r="E4" s="275"/>
      <c r="F4" s="275"/>
      <c r="G4" s="275"/>
      <c r="H4" s="276"/>
      <c r="I4" s="224" t="s">
        <v>3</v>
      </c>
      <c r="J4" s="43" t="s">
        <v>4</v>
      </c>
      <c r="K4" s="43" t="s">
        <v>122</v>
      </c>
      <c r="L4" s="225" t="s">
        <v>3</v>
      </c>
      <c r="M4" s="43" t="s">
        <v>4</v>
      </c>
      <c r="N4" s="247"/>
    </row>
    <row r="5" spans="1:14" ht="51" customHeight="1">
      <c r="A5" s="272"/>
      <c r="B5" s="223"/>
      <c r="C5" s="223"/>
      <c r="D5" s="43" t="s">
        <v>5</v>
      </c>
      <c r="E5" s="43" t="s">
        <v>6</v>
      </c>
      <c r="F5" s="43" t="s">
        <v>28</v>
      </c>
      <c r="G5" s="43" t="s">
        <v>8</v>
      </c>
      <c r="H5" s="43" t="s">
        <v>276</v>
      </c>
      <c r="I5" s="223"/>
      <c r="J5" s="32" t="s">
        <v>9</v>
      </c>
      <c r="K5" s="32" t="s">
        <v>124</v>
      </c>
      <c r="L5" s="225"/>
      <c r="M5" s="43" t="s">
        <v>77</v>
      </c>
      <c r="N5" s="248"/>
    </row>
    <row r="6" spans="1:14" ht="12.75" customHeight="1">
      <c r="A6" s="273"/>
      <c r="B6" s="264" t="s">
        <v>10</v>
      </c>
      <c r="C6" s="265"/>
      <c r="D6" s="265"/>
      <c r="E6" s="265"/>
      <c r="F6" s="265"/>
      <c r="G6" s="265"/>
      <c r="H6" s="265"/>
      <c r="I6" s="265"/>
      <c r="J6" s="265"/>
      <c r="K6" s="265"/>
      <c r="L6" s="265"/>
      <c r="M6" s="265"/>
      <c r="N6" s="265"/>
    </row>
    <row r="7" spans="1:14" ht="12.75" customHeight="1">
      <c r="A7" s="115"/>
      <c r="B7" s="258" t="s">
        <v>190</v>
      </c>
      <c r="C7" s="258"/>
      <c r="D7" s="258"/>
      <c r="E7" s="258"/>
      <c r="F7" s="258"/>
      <c r="G7" s="258"/>
      <c r="H7" s="258"/>
      <c r="I7" s="258"/>
      <c r="J7" s="258"/>
      <c r="K7" s="258"/>
      <c r="L7" s="258"/>
      <c r="M7" s="258"/>
      <c r="N7" s="258"/>
    </row>
    <row r="8" spans="1:14" ht="12.75" customHeight="1">
      <c r="A8" s="84" t="s">
        <v>11</v>
      </c>
      <c r="B8" s="91">
        <v>40600</v>
      </c>
      <c r="C8" s="91">
        <v>3828</v>
      </c>
      <c r="D8" s="91">
        <v>992</v>
      </c>
      <c r="E8" s="91">
        <v>55</v>
      </c>
      <c r="F8" s="91">
        <v>312</v>
      </c>
      <c r="G8" s="91">
        <v>545</v>
      </c>
      <c r="H8" s="91">
        <v>673</v>
      </c>
      <c r="I8" s="91">
        <v>2117</v>
      </c>
      <c r="J8" s="91">
        <v>370</v>
      </c>
      <c r="K8" s="91">
        <v>1534</v>
      </c>
      <c r="L8" s="91">
        <v>308</v>
      </c>
      <c r="M8" s="91">
        <v>222</v>
      </c>
      <c r="N8" s="97">
        <f>B8+C8+I8+K8+L8</f>
        <v>48387</v>
      </c>
    </row>
    <row r="9" spans="1:14" ht="12.75" customHeight="1">
      <c r="A9" s="85" t="s">
        <v>80</v>
      </c>
      <c r="B9" s="33">
        <v>32713</v>
      </c>
      <c r="C9" s="33">
        <v>2747</v>
      </c>
      <c r="D9" s="33">
        <v>612</v>
      </c>
      <c r="E9" s="33">
        <v>55</v>
      </c>
      <c r="F9" s="33">
        <v>312</v>
      </c>
      <c r="G9" s="33">
        <v>412</v>
      </c>
      <c r="H9" s="33">
        <v>367</v>
      </c>
      <c r="I9" s="33">
        <v>1418</v>
      </c>
      <c r="J9" s="33">
        <v>273</v>
      </c>
      <c r="K9" s="33">
        <v>1308</v>
      </c>
      <c r="L9" s="33">
        <f>SUM(L11,L12,L15,L16,L17,L19,L20,L21,L22,L25)</f>
        <v>243</v>
      </c>
      <c r="M9" s="33">
        <f>SUM(M11,M12,M15,M16,M17,M19,M20,M21,M22,M25)</f>
        <v>174</v>
      </c>
      <c r="N9" s="83">
        <f>B9+C9+I9+K9+L9</f>
        <v>38429</v>
      </c>
    </row>
    <row r="10" spans="1:14" ht="12.75" customHeight="1">
      <c r="A10" s="86" t="s">
        <v>81</v>
      </c>
      <c r="B10" s="90">
        <v>7887</v>
      </c>
      <c r="C10" s="90">
        <v>1081</v>
      </c>
      <c r="D10" s="90">
        <v>380</v>
      </c>
      <c r="E10" s="93">
        <v>0</v>
      </c>
      <c r="F10" s="93">
        <v>0</v>
      </c>
      <c r="G10" s="90">
        <v>133</v>
      </c>
      <c r="H10" s="90">
        <v>306</v>
      </c>
      <c r="I10" s="90">
        <v>699</v>
      </c>
      <c r="J10" s="90">
        <v>97</v>
      </c>
      <c r="K10" s="90">
        <v>226</v>
      </c>
      <c r="L10" s="90">
        <f>SUM(L13,L14,L18,L23,L24,L26)</f>
        <v>65</v>
      </c>
      <c r="M10" s="90">
        <f>SUM(M13,M14,M18,M23,M24,M26)</f>
        <v>48</v>
      </c>
      <c r="N10" s="97">
        <f t="shared" ref="N10:N26" si="0">B10+C10+I10+K10+L10</f>
        <v>9958</v>
      </c>
    </row>
    <row r="11" spans="1:14" ht="12.75" customHeight="1">
      <c r="A11" s="87" t="s">
        <v>155</v>
      </c>
      <c r="B11" s="41">
        <v>5549</v>
      </c>
      <c r="C11" s="33">
        <v>706</v>
      </c>
      <c r="D11" s="47">
        <v>109</v>
      </c>
      <c r="E11" s="33">
        <v>38</v>
      </c>
      <c r="F11" s="33">
        <v>75</v>
      </c>
      <c r="G11" s="40">
        <v>81</v>
      </c>
      <c r="H11" s="33">
        <v>37</v>
      </c>
      <c r="I11" s="40">
        <v>481</v>
      </c>
      <c r="J11" s="33">
        <v>122</v>
      </c>
      <c r="K11" s="80">
        <v>0</v>
      </c>
      <c r="L11" s="33">
        <v>31</v>
      </c>
      <c r="M11" s="33">
        <v>28</v>
      </c>
      <c r="N11" s="83">
        <f t="shared" si="0"/>
        <v>6767</v>
      </c>
    </row>
    <row r="12" spans="1:14" ht="12.75" customHeight="1">
      <c r="A12" s="88" t="s">
        <v>13</v>
      </c>
      <c r="B12" s="73">
        <v>7511</v>
      </c>
      <c r="C12" s="90">
        <v>692</v>
      </c>
      <c r="D12" s="106">
        <v>155</v>
      </c>
      <c r="E12" s="93">
        <v>0</v>
      </c>
      <c r="F12" s="90">
        <v>128</v>
      </c>
      <c r="G12" s="114">
        <v>76</v>
      </c>
      <c r="H12" s="93">
        <v>109</v>
      </c>
      <c r="I12" s="73">
        <v>344</v>
      </c>
      <c r="J12" s="90">
        <v>41</v>
      </c>
      <c r="K12" s="90">
        <v>397</v>
      </c>
      <c r="L12" s="90">
        <v>29</v>
      </c>
      <c r="M12" s="90">
        <v>22</v>
      </c>
      <c r="N12" s="97">
        <f t="shared" si="0"/>
        <v>8973</v>
      </c>
    </row>
    <row r="13" spans="1:14" ht="12.75" customHeight="1">
      <c r="A13" s="87" t="s">
        <v>14</v>
      </c>
      <c r="B13" s="41">
        <v>2577</v>
      </c>
      <c r="C13" s="33">
        <v>214</v>
      </c>
      <c r="D13" s="47">
        <v>64</v>
      </c>
      <c r="E13" s="80">
        <v>0</v>
      </c>
      <c r="F13" s="80">
        <v>0</v>
      </c>
      <c r="G13" s="40">
        <v>21</v>
      </c>
      <c r="H13" s="33">
        <v>47</v>
      </c>
      <c r="I13" s="40">
        <v>127</v>
      </c>
      <c r="J13" s="33">
        <v>18</v>
      </c>
      <c r="K13" s="33">
        <v>91</v>
      </c>
      <c r="L13" s="33">
        <v>36</v>
      </c>
      <c r="M13" s="33">
        <v>27</v>
      </c>
      <c r="N13" s="83">
        <f t="shared" si="0"/>
        <v>3045</v>
      </c>
    </row>
    <row r="14" spans="1:14" ht="12.75" customHeight="1">
      <c r="A14" s="88" t="s">
        <v>15</v>
      </c>
      <c r="B14" s="73">
        <v>987</v>
      </c>
      <c r="C14" s="90">
        <v>250</v>
      </c>
      <c r="D14" s="106">
        <v>79</v>
      </c>
      <c r="E14" s="93">
        <v>0</v>
      </c>
      <c r="F14" s="93">
        <v>0</v>
      </c>
      <c r="G14" s="114">
        <v>27</v>
      </c>
      <c r="H14" s="90">
        <v>51</v>
      </c>
      <c r="I14" s="73">
        <v>48</v>
      </c>
      <c r="J14" s="90">
        <v>9</v>
      </c>
      <c r="K14" s="90">
        <v>80</v>
      </c>
      <c r="L14" s="90">
        <v>10</v>
      </c>
      <c r="M14" s="90">
        <v>8</v>
      </c>
      <c r="N14" s="97">
        <f t="shared" si="0"/>
        <v>1375</v>
      </c>
    </row>
    <row r="15" spans="1:14" ht="12.75" customHeight="1">
      <c r="A15" s="87" t="s">
        <v>149</v>
      </c>
      <c r="B15" s="41">
        <v>383</v>
      </c>
      <c r="C15" s="33">
        <v>22</v>
      </c>
      <c r="D15" s="47">
        <v>8</v>
      </c>
      <c r="E15" s="80">
        <v>0</v>
      </c>
      <c r="F15" s="80">
        <v>0</v>
      </c>
      <c r="G15" s="40">
        <v>4</v>
      </c>
      <c r="H15" s="33">
        <v>6</v>
      </c>
      <c r="I15" s="40">
        <v>12</v>
      </c>
      <c r="J15" s="33">
        <v>3</v>
      </c>
      <c r="K15" s="33">
        <v>32</v>
      </c>
      <c r="L15" s="33">
        <v>4</v>
      </c>
      <c r="M15" s="33">
        <v>3</v>
      </c>
      <c r="N15" s="83">
        <f t="shared" si="0"/>
        <v>453</v>
      </c>
    </row>
    <row r="16" spans="1:14" ht="12.75" customHeight="1">
      <c r="A16" s="88" t="s">
        <v>17</v>
      </c>
      <c r="B16" s="73">
        <v>1152</v>
      </c>
      <c r="C16" s="90">
        <v>89</v>
      </c>
      <c r="D16" s="106">
        <v>28</v>
      </c>
      <c r="E16" s="93">
        <v>0</v>
      </c>
      <c r="F16" s="93">
        <v>0</v>
      </c>
      <c r="G16" s="114">
        <v>11</v>
      </c>
      <c r="H16" s="90">
        <v>17</v>
      </c>
      <c r="I16" s="73">
        <v>22</v>
      </c>
      <c r="J16" s="90">
        <v>4</v>
      </c>
      <c r="K16" s="90">
        <v>23</v>
      </c>
      <c r="L16" s="90">
        <v>21</v>
      </c>
      <c r="M16" s="90">
        <v>16</v>
      </c>
      <c r="N16" s="97">
        <f t="shared" si="0"/>
        <v>1307</v>
      </c>
    </row>
    <row r="17" spans="1:14" ht="12.75" customHeight="1">
      <c r="A17" s="87" t="s">
        <v>112</v>
      </c>
      <c r="B17" s="41">
        <v>2622</v>
      </c>
      <c r="C17" s="33">
        <v>261</v>
      </c>
      <c r="D17" s="47">
        <v>79</v>
      </c>
      <c r="E17" s="33">
        <v>3</v>
      </c>
      <c r="F17" s="33">
        <v>30</v>
      </c>
      <c r="G17" s="40">
        <v>55</v>
      </c>
      <c r="H17" s="33">
        <v>26</v>
      </c>
      <c r="I17" s="40">
        <v>69</v>
      </c>
      <c r="J17" s="33">
        <v>9</v>
      </c>
      <c r="K17" s="33">
        <v>88</v>
      </c>
      <c r="L17" s="33">
        <v>48</v>
      </c>
      <c r="M17" s="33">
        <v>20</v>
      </c>
      <c r="N17" s="83">
        <f t="shared" si="0"/>
        <v>3088</v>
      </c>
    </row>
    <row r="18" spans="1:14" ht="12.75" customHeight="1">
      <c r="A18" s="88" t="s">
        <v>19</v>
      </c>
      <c r="B18" s="73">
        <v>974</v>
      </c>
      <c r="C18" s="90">
        <v>144</v>
      </c>
      <c r="D18" s="106">
        <v>59</v>
      </c>
      <c r="E18" s="93">
        <v>0</v>
      </c>
      <c r="F18" s="93">
        <v>0</v>
      </c>
      <c r="G18" s="114">
        <v>14</v>
      </c>
      <c r="H18" s="90">
        <v>54</v>
      </c>
      <c r="I18" s="73">
        <v>56</v>
      </c>
      <c r="J18" s="93">
        <v>0</v>
      </c>
      <c r="K18" s="93">
        <v>0</v>
      </c>
      <c r="L18" s="90">
        <v>2</v>
      </c>
      <c r="M18" s="90">
        <v>2</v>
      </c>
      <c r="N18" s="97">
        <f t="shared" si="0"/>
        <v>1176</v>
      </c>
    </row>
    <row r="19" spans="1:14" ht="12.75" customHeight="1">
      <c r="A19" s="87" t="s">
        <v>20</v>
      </c>
      <c r="B19" s="41">
        <v>4038</v>
      </c>
      <c r="C19" s="33">
        <v>230</v>
      </c>
      <c r="D19" s="47">
        <v>51</v>
      </c>
      <c r="E19" s="33">
        <v>5</v>
      </c>
      <c r="F19" s="33">
        <v>15</v>
      </c>
      <c r="G19" s="40">
        <v>37</v>
      </c>
      <c r="H19" s="33">
        <v>40</v>
      </c>
      <c r="I19" s="40">
        <v>130</v>
      </c>
      <c r="J19" s="33">
        <v>12</v>
      </c>
      <c r="K19" s="33">
        <v>196</v>
      </c>
      <c r="L19" s="33">
        <v>21</v>
      </c>
      <c r="M19" s="33">
        <v>12</v>
      </c>
      <c r="N19" s="83">
        <f t="shared" si="0"/>
        <v>4615</v>
      </c>
    </row>
    <row r="20" spans="1:14" ht="12.75" customHeight="1">
      <c r="A20" s="88" t="s">
        <v>21</v>
      </c>
      <c r="B20" s="73">
        <v>8305</v>
      </c>
      <c r="C20" s="90">
        <v>446</v>
      </c>
      <c r="D20" s="106">
        <v>79</v>
      </c>
      <c r="E20" s="90">
        <v>6</v>
      </c>
      <c r="F20" s="90">
        <v>54</v>
      </c>
      <c r="G20" s="114">
        <v>113</v>
      </c>
      <c r="H20" s="90">
        <v>51</v>
      </c>
      <c r="I20" s="73">
        <v>275</v>
      </c>
      <c r="J20" s="90">
        <v>68</v>
      </c>
      <c r="K20" s="90">
        <v>411</v>
      </c>
      <c r="L20" s="90">
        <v>72</v>
      </c>
      <c r="M20" s="90">
        <v>63</v>
      </c>
      <c r="N20" s="97">
        <f t="shared" si="0"/>
        <v>9509</v>
      </c>
    </row>
    <row r="21" spans="1:14" ht="12.75" customHeight="1">
      <c r="A21" s="87" t="s">
        <v>113</v>
      </c>
      <c r="B21" s="41">
        <v>1331</v>
      </c>
      <c r="C21" s="33">
        <v>113</v>
      </c>
      <c r="D21" s="47">
        <v>29</v>
      </c>
      <c r="E21" s="33">
        <v>3</v>
      </c>
      <c r="F21" s="33">
        <v>8</v>
      </c>
      <c r="G21" s="40">
        <v>27</v>
      </c>
      <c r="H21" s="33">
        <v>13</v>
      </c>
      <c r="I21" s="40">
        <v>56</v>
      </c>
      <c r="J21" s="33">
        <v>10</v>
      </c>
      <c r="K21" s="33">
        <v>73</v>
      </c>
      <c r="L21" s="33">
        <v>7</v>
      </c>
      <c r="M21" s="33">
        <v>4</v>
      </c>
      <c r="N21" s="83">
        <f t="shared" si="0"/>
        <v>1580</v>
      </c>
    </row>
    <row r="22" spans="1:14" ht="12.75" customHeight="1">
      <c r="A22" s="152" t="s">
        <v>223</v>
      </c>
      <c r="B22" s="73">
        <v>343</v>
      </c>
      <c r="C22" s="90">
        <v>28</v>
      </c>
      <c r="D22" s="106">
        <v>6</v>
      </c>
      <c r="E22" s="93">
        <v>0</v>
      </c>
      <c r="F22" s="106">
        <v>2</v>
      </c>
      <c r="G22" s="106">
        <v>4</v>
      </c>
      <c r="H22" s="106">
        <v>5</v>
      </c>
      <c r="I22" s="73">
        <v>13</v>
      </c>
      <c r="J22" s="90">
        <v>4</v>
      </c>
      <c r="K22" s="106">
        <v>34</v>
      </c>
      <c r="L22" s="90">
        <v>6</v>
      </c>
      <c r="M22" s="90">
        <v>2</v>
      </c>
      <c r="N22" s="97">
        <f t="shared" si="0"/>
        <v>424</v>
      </c>
    </row>
    <row r="23" spans="1:14" ht="12.75" customHeight="1">
      <c r="A23" s="87" t="s">
        <v>24</v>
      </c>
      <c r="B23" s="41">
        <v>1739</v>
      </c>
      <c r="C23" s="33">
        <v>259</v>
      </c>
      <c r="D23" s="47">
        <v>93</v>
      </c>
      <c r="E23" s="80">
        <v>0</v>
      </c>
      <c r="F23" s="80">
        <v>0</v>
      </c>
      <c r="G23" s="40">
        <v>45</v>
      </c>
      <c r="H23" s="33">
        <v>89</v>
      </c>
      <c r="I23" s="40">
        <v>283</v>
      </c>
      <c r="J23" s="33">
        <v>58</v>
      </c>
      <c r="K23" s="80">
        <v>0</v>
      </c>
      <c r="L23" s="33">
        <v>11</v>
      </c>
      <c r="M23" s="33">
        <v>8</v>
      </c>
      <c r="N23" s="83">
        <f t="shared" si="0"/>
        <v>2292</v>
      </c>
    </row>
    <row r="24" spans="1:14" ht="12.75" customHeight="1">
      <c r="A24" s="88" t="s">
        <v>25</v>
      </c>
      <c r="B24" s="73">
        <v>797</v>
      </c>
      <c r="C24" s="90">
        <v>113</v>
      </c>
      <c r="D24" s="90">
        <v>56</v>
      </c>
      <c r="E24" s="93">
        <v>0</v>
      </c>
      <c r="F24" s="93">
        <v>0</v>
      </c>
      <c r="G24" s="114">
        <v>15</v>
      </c>
      <c r="H24" s="90">
        <v>31</v>
      </c>
      <c r="I24" s="73">
        <v>99</v>
      </c>
      <c r="J24" s="90">
        <v>2</v>
      </c>
      <c r="K24" s="90">
        <v>55</v>
      </c>
      <c r="L24" s="90">
        <v>3</v>
      </c>
      <c r="M24" s="90">
        <v>1</v>
      </c>
      <c r="N24" s="97">
        <f t="shared" si="0"/>
        <v>1067</v>
      </c>
    </row>
    <row r="25" spans="1:14" ht="12.75" customHeight="1">
      <c r="A25" s="87" t="s">
        <v>26</v>
      </c>
      <c r="B25" s="41">
        <v>1479</v>
      </c>
      <c r="C25" s="33">
        <v>160</v>
      </c>
      <c r="D25" s="47">
        <v>68</v>
      </c>
      <c r="E25" s="80">
        <v>0</v>
      </c>
      <c r="F25" s="80">
        <v>0</v>
      </c>
      <c r="G25" s="40">
        <v>4</v>
      </c>
      <c r="H25" s="33">
        <v>63</v>
      </c>
      <c r="I25" s="40">
        <v>16</v>
      </c>
      <c r="J25" s="80">
        <v>0</v>
      </c>
      <c r="K25" s="33">
        <v>54</v>
      </c>
      <c r="L25" s="33">
        <v>4</v>
      </c>
      <c r="M25" s="33">
        <v>4</v>
      </c>
      <c r="N25" s="83">
        <f t="shared" si="0"/>
        <v>1713</v>
      </c>
    </row>
    <row r="26" spans="1:14" ht="12.75" customHeight="1">
      <c r="A26" s="88" t="s">
        <v>27</v>
      </c>
      <c r="B26" s="69">
        <v>813</v>
      </c>
      <c r="C26" s="70">
        <v>101</v>
      </c>
      <c r="D26" s="109">
        <v>29</v>
      </c>
      <c r="E26" s="71">
        <v>0</v>
      </c>
      <c r="F26" s="71">
        <v>0</v>
      </c>
      <c r="G26" s="105">
        <v>11</v>
      </c>
      <c r="H26" s="70">
        <v>34</v>
      </c>
      <c r="I26" s="69">
        <v>86</v>
      </c>
      <c r="J26" s="70">
        <v>10</v>
      </c>
      <c r="K26" s="93">
        <v>0</v>
      </c>
      <c r="L26" s="70">
        <v>3</v>
      </c>
      <c r="M26" s="70">
        <v>2</v>
      </c>
      <c r="N26" s="97">
        <f t="shared" si="0"/>
        <v>1003</v>
      </c>
    </row>
    <row r="27" spans="1:14" ht="12.75" customHeight="1">
      <c r="A27" s="116"/>
      <c r="B27" s="259" t="s">
        <v>191</v>
      </c>
      <c r="C27" s="259"/>
      <c r="D27" s="259"/>
      <c r="E27" s="259"/>
      <c r="F27" s="259"/>
      <c r="G27" s="259"/>
      <c r="H27" s="259"/>
      <c r="I27" s="259"/>
      <c r="J27" s="259"/>
      <c r="K27" s="259"/>
      <c r="L27" s="259"/>
      <c r="M27" s="259"/>
      <c r="N27" s="259"/>
    </row>
    <row r="28" spans="1:14" ht="12.75" customHeight="1">
      <c r="A28" s="84" t="s">
        <v>11</v>
      </c>
      <c r="B28" s="91">
        <v>36502</v>
      </c>
      <c r="C28" s="91">
        <v>3575</v>
      </c>
      <c r="D28" s="91">
        <v>854</v>
      </c>
      <c r="E28" s="91">
        <v>187</v>
      </c>
      <c r="F28" s="91">
        <v>342</v>
      </c>
      <c r="G28" s="91">
        <v>527</v>
      </c>
      <c r="H28" s="91">
        <v>433</v>
      </c>
      <c r="I28" s="91">
        <v>2196</v>
      </c>
      <c r="J28" s="91">
        <v>310</v>
      </c>
      <c r="K28" s="91">
        <v>1359</v>
      </c>
      <c r="L28" s="91">
        <v>232</v>
      </c>
      <c r="M28" s="91">
        <v>166</v>
      </c>
      <c r="N28" s="97">
        <f>B28+C28+I28+K28+L28</f>
        <v>43864</v>
      </c>
    </row>
    <row r="29" spans="1:14" ht="12.75" customHeight="1">
      <c r="A29" s="85" t="s">
        <v>80</v>
      </c>
      <c r="B29" s="33">
        <v>29425</v>
      </c>
      <c r="C29" s="33">
        <v>2652</v>
      </c>
      <c r="D29" s="33">
        <v>519</v>
      </c>
      <c r="E29" s="33">
        <v>187</v>
      </c>
      <c r="F29" s="33">
        <v>342</v>
      </c>
      <c r="G29" s="33">
        <v>409</v>
      </c>
      <c r="H29" s="33">
        <v>195</v>
      </c>
      <c r="I29" s="33">
        <v>1482</v>
      </c>
      <c r="J29" s="33">
        <v>217</v>
      </c>
      <c r="K29" s="33">
        <v>1214</v>
      </c>
      <c r="L29" s="33">
        <f>SUM(L31,L32,L35,L36,L37,L39,L40,L41,L42,L45)</f>
        <v>183</v>
      </c>
      <c r="M29" s="33">
        <f>SUM(M31,M32,M35,M36,M37,M39,M40,M41,M42,M45)</f>
        <v>131</v>
      </c>
      <c r="N29" s="83">
        <f>B29+C29+I29+K29+L29</f>
        <v>34956</v>
      </c>
    </row>
    <row r="30" spans="1:14" ht="12.75" customHeight="1">
      <c r="A30" s="86" t="s">
        <v>81</v>
      </c>
      <c r="B30" s="90">
        <v>7077</v>
      </c>
      <c r="C30" s="90">
        <v>923</v>
      </c>
      <c r="D30" s="90">
        <v>335</v>
      </c>
      <c r="E30" s="93">
        <v>0</v>
      </c>
      <c r="F30" s="93">
        <v>0</v>
      </c>
      <c r="G30" s="90">
        <v>118</v>
      </c>
      <c r="H30" s="90">
        <v>238</v>
      </c>
      <c r="I30" s="90">
        <v>714</v>
      </c>
      <c r="J30" s="90">
        <v>93</v>
      </c>
      <c r="K30" s="90">
        <v>145</v>
      </c>
      <c r="L30" s="90">
        <f>SUM(L33,L34,L38,L43,L44,L46)</f>
        <v>49</v>
      </c>
      <c r="M30" s="90">
        <f>SUM(M33,M34,M38,M43,M44,M46)</f>
        <v>35</v>
      </c>
      <c r="N30" s="97">
        <f t="shared" ref="N30:N46" si="1">B30+C30+I30+K30+L30</f>
        <v>8908</v>
      </c>
    </row>
    <row r="31" spans="1:14" ht="12.75" customHeight="1">
      <c r="A31" s="87" t="s">
        <v>155</v>
      </c>
      <c r="B31" s="41">
        <v>5062</v>
      </c>
      <c r="C31" s="33">
        <v>684</v>
      </c>
      <c r="D31" s="47">
        <v>103</v>
      </c>
      <c r="E31" s="33">
        <v>45</v>
      </c>
      <c r="F31" s="33">
        <v>74</v>
      </c>
      <c r="G31" s="40">
        <v>81</v>
      </c>
      <c r="H31" s="33">
        <v>10</v>
      </c>
      <c r="I31" s="40">
        <v>427</v>
      </c>
      <c r="J31" s="33">
        <v>32</v>
      </c>
      <c r="K31" s="80">
        <v>113</v>
      </c>
      <c r="L31" s="33">
        <v>27</v>
      </c>
      <c r="M31" s="33">
        <v>23</v>
      </c>
      <c r="N31" s="83">
        <f t="shared" si="1"/>
        <v>6313</v>
      </c>
    </row>
    <row r="32" spans="1:14" ht="12.75" customHeight="1">
      <c r="A32" s="88" t="s">
        <v>13</v>
      </c>
      <c r="B32" s="73">
        <v>6522</v>
      </c>
      <c r="C32" s="90">
        <v>688</v>
      </c>
      <c r="D32" s="106">
        <v>147</v>
      </c>
      <c r="E32" s="90">
        <v>108</v>
      </c>
      <c r="F32" s="90">
        <v>138</v>
      </c>
      <c r="G32" s="114">
        <v>74</v>
      </c>
      <c r="H32" s="93">
        <v>0</v>
      </c>
      <c r="I32" s="73">
        <v>354</v>
      </c>
      <c r="J32" s="90">
        <v>43</v>
      </c>
      <c r="K32" s="90">
        <v>365</v>
      </c>
      <c r="L32" s="90">
        <v>24</v>
      </c>
      <c r="M32" s="90">
        <v>18</v>
      </c>
      <c r="N32" s="97">
        <f t="shared" si="1"/>
        <v>7953</v>
      </c>
    </row>
    <row r="33" spans="1:14" ht="12.75" customHeight="1">
      <c r="A33" s="87" t="s">
        <v>14</v>
      </c>
      <c r="B33" s="41">
        <v>2063</v>
      </c>
      <c r="C33" s="33">
        <v>194</v>
      </c>
      <c r="D33" s="47">
        <v>60</v>
      </c>
      <c r="E33" s="80">
        <v>0</v>
      </c>
      <c r="F33" s="80">
        <v>0</v>
      </c>
      <c r="G33" s="40">
        <v>23</v>
      </c>
      <c r="H33" s="33">
        <v>35</v>
      </c>
      <c r="I33" s="40">
        <v>120</v>
      </c>
      <c r="J33" s="33">
        <v>10</v>
      </c>
      <c r="K33" s="33">
        <v>50</v>
      </c>
      <c r="L33" s="33">
        <v>34</v>
      </c>
      <c r="M33" s="33">
        <v>25</v>
      </c>
      <c r="N33" s="83">
        <f t="shared" si="1"/>
        <v>2461</v>
      </c>
    </row>
    <row r="34" spans="1:14" ht="12.75" customHeight="1">
      <c r="A34" s="88" t="s">
        <v>15</v>
      </c>
      <c r="B34" s="73">
        <v>878</v>
      </c>
      <c r="C34" s="90">
        <v>204</v>
      </c>
      <c r="D34" s="106">
        <v>63</v>
      </c>
      <c r="E34" s="93">
        <v>0</v>
      </c>
      <c r="F34" s="93">
        <v>0</v>
      </c>
      <c r="G34" s="114">
        <v>24</v>
      </c>
      <c r="H34" s="90">
        <v>39</v>
      </c>
      <c r="I34" s="73">
        <v>54</v>
      </c>
      <c r="J34" s="90">
        <v>11</v>
      </c>
      <c r="K34" s="90">
        <v>68</v>
      </c>
      <c r="L34" s="90">
        <v>2</v>
      </c>
      <c r="M34" s="90">
        <v>2</v>
      </c>
      <c r="N34" s="97">
        <f t="shared" si="1"/>
        <v>1206</v>
      </c>
    </row>
    <row r="35" spans="1:14" ht="12.75" customHeight="1">
      <c r="A35" s="87" t="s">
        <v>16</v>
      </c>
      <c r="B35" s="41">
        <v>343</v>
      </c>
      <c r="C35" s="33">
        <v>25</v>
      </c>
      <c r="D35" s="47">
        <v>8</v>
      </c>
      <c r="E35" s="80">
        <v>0</v>
      </c>
      <c r="F35" s="80">
        <v>0</v>
      </c>
      <c r="G35" s="40">
        <v>7</v>
      </c>
      <c r="H35" s="33">
        <v>6</v>
      </c>
      <c r="I35" s="40">
        <v>4</v>
      </c>
      <c r="J35" s="33">
        <v>3</v>
      </c>
      <c r="K35" s="33">
        <v>6</v>
      </c>
      <c r="L35" s="33">
        <v>3</v>
      </c>
      <c r="M35" s="33">
        <v>2</v>
      </c>
      <c r="N35" s="83">
        <f t="shared" si="1"/>
        <v>381</v>
      </c>
    </row>
    <row r="36" spans="1:14" ht="12.75" customHeight="1">
      <c r="A36" s="88" t="s">
        <v>17</v>
      </c>
      <c r="B36" s="73">
        <v>1037</v>
      </c>
      <c r="C36" s="90">
        <v>95</v>
      </c>
      <c r="D36" s="106">
        <v>31</v>
      </c>
      <c r="E36" s="93">
        <v>0</v>
      </c>
      <c r="F36" s="93">
        <v>0</v>
      </c>
      <c r="G36" s="114">
        <v>11</v>
      </c>
      <c r="H36" s="90">
        <v>21</v>
      </c>
      <c r="I36" s="73">
        <v>21</v>
      </c>
      <c r="J36" s="90">
        <v>6</v>
      </c>
      <c r="K36" s="90">
        <v>32</v>
      </c>
      <c r="L36" s="90">
        <v>14</v>
      </c>
      <c r="M36" s="90">
        <v>11</v>
      </c>
      <c r="N36" s="97">
        <f t="shared" si="1"/>
        <v>1199</v>
      </c>
    </row>
    <row r="37" spans="1:14" ht="12.75" customHeight="1">
      <c r="A37" s="87" t="s">
        <v>18</v>
      </c>
      <c r="B37" s="41">
        <v>2500</v>
      </c>
      <c r="C37" s="33">
        <v>228</v>
      </c>
      <c r="D37" s="47">
        <v>53</v>
      </c>
      <c r="E37" s="33">
        <v>2</v>
      </c>
      <c r="F37" s="33">
        <v>27</v>
      </c>
      <c r="G37" s="40">
        <v>47</v>
      </c>
      <c r="H37" s="33">
        <v>20</v>
      </c>
      <c r="I37" s="40">
        <v>74</v>
      </c>
      <c r="J37" s="33">
        <v>10</v>
      </c>
      <c r="K37" s="33">
        <v>61</v>
      </c>
      <c r="L37" s="33">
        <v>25</v>
      </c>
      <c r="M37" s="33">
        <v>10</v>
      </c>
      <c r="N37" s="83">
        <f t="shared" si="1"/>
        <v>2888</v>
      </c>
    </row>
    <row r="38" spans="1:14" ht="12.75" customHeight="1">
      <c r="A38" s="88" t="s">
        <v>19</v>
      </c>
      <c r="B38" s="73">
        <v>891</v>
      </c>
      <c r="C38" s="90">
        <v>128</v>
      </c>
      <c r="D38" s="106">
        <v>53</v>
      </c>
      <c r="E38" s="93">
        <v>0</v>
      </c>
      <c r="F38" s="93">
        <v>0</v>
      </c>
      <c r="G38" s="114">
        <v>13</v>
      </c>
      <c r="H38" s="90">
        <v>48</v>
      </c>
      <c r="I38" s="73">
        <v>33</v>
      </c>
      <c r="J38" s="93">
        <v>0</v>
      </c>
      <c r="K38" s="93">
        <v>0</v>
      </c>
      <c r="L38" s="93">
        <v>0</v>
      </c>
      <c r="M38" s="93">
        <v>0</v>
      </c>
      <c r="N38" s="97">
        <f t="shared" si="1"/>
        <v>1052</v>
      </c>
    </row>
    <row r="39" spans="1:14" ht="12.75" customHeight="1">
      <c r="A39" s="87" t="s">
        <v>20</v>
      </c>
      <c r="B39" s="41">
        <v>3492</v>
      </c>
      <c r="C39" s="33">
        <v>227</v>
      </c>
      <c r="D39" s="47">
        <v>33</v>
      </c>
      <c r="E39" s="33">
        <v>18</v>
      </c>
      <c r="F39" s="33">
        <v>29</v>
      </c>
      <c r="G39" s="40">
        <v>38</v>
      </c>
      <c r="H39" s="33">
        <v>30</v>
      </c>
      <c r="I39" s="40">
        <v>183</v>
      </c>
      <c r="J39" s="33">
        <v>14</v>
      </c>
      <c r="K39" s="33">
        <v>168</v>
      </c>
      <c r="L39" s="33">
        <v>19</v>
      </c>
      <c r="M39" s="33">
        <v>10</v>
      </c>
      <c r="N39" s="83">
        <f t="shared" si="1"/>
        <v>4089</v>
      </c>
    </row>
    <row r="40" spans="1:14" ht="12.75" customHeight="1">
      <c r="A40" s="88" t="s">
        <v>21</v>
      </c>
      <c r="B40" s="73">
        <v>7409</v>
      </c>
      <c r="C40" s="90">
        <v>410</v>
      </c>
      <c r="D40" s="106">
        <v>56</v>
      </c>
      <c r="E40" s="90">
        <v>9</v>
      </c>
      <c r="F40" s="90">
        <v>59</v>
      </c>
      <c r="G40" s="114">
        <v>113</v>
      </c>
      <c r="H40" s="90">
        <v>36</v>
      </c>
      <c r="I40" s="73">
        <v>319</v>
      </c>
      <c r="J40" s="90">
        <v>94</v>
      </c>
      <c r="K40" s="90">
        <v>297</v>
      </c>
      <c r="L40" s="90">
        <v>61</v>
      </c>
      <c r="M40" s="90">
        <v>53</v>
      </c>
      <c r="N40" s="97">
        <f t="shared" si="1"/>
        <v>8496</v>
      </c>
    </row>
    <row r="41" spans="1:14" ht="12.75" customHeight="1">
      <c r="A41" s="87" t="s">
        <v>22</v>
      </c>
      <c r="B41" s="41">
        <v>1337</v>
      </c>
      <c r="C41" s="33">
        <v>107</v>
      </c>
      <c r="D41" s="47">
        <v>24</v>
      </c>
      <c r="E41" s="33">
        <v>4</v>
      </c>
      <c r="F41" s="33">
        <v>10</v>
      </c>
      <c r="G41" s="40">
        <v>27</v>
      </c>
      <c r="H41" s="33">
        <v>10</v>
      </c>
      <c r="I41" s="40">
        <v>51</v>
      </c>
      <c r="J41" s="33">
        <v>11</v>
      </c>
      <c r="K41" s="33">
        <v>93</v>
      </c>
      <c r="L41" s="33">
        <v>4</v>
      </c>
      <c r="M41" s="33">
        <v>1</v>
      </c>
      <c r="N41" s="83">
        <f t="shared" si="1"/>
        <v>1592</v>
      </c>
    </row>
    <row r="42" spans="1:14" ht="12.75" customHeight="1">
      <c r="A42" s="88" t="s">
        <v>23</v>
      </c>
      <c r="B42" s="73">
        <v>346</v>
      </c>
      <c r="C42" s="90">
        <v>31</v>
      </c>
      <c r="D42" s="106">
        <v>7</v>
      </c>
      <c r="E42" s="181">
        <v>1</v>
      </c>
      <c r="F42" s="106">
        <v>3</v>
      </c>
      <c r="G42" s="106">
        <v>5</v>
      </c>
      <c r="H42" s="106">
        <v>3</v>
      </c>
      <c r="I42" s="73">
        <v>14</v>
      </c>
      <c r="J42" s="90">
        <v>3</v>
      </c>
      <c r="K42" s="106">
        <v>25</v>
      </c>
      <c r="L42" s="90">
        <v>3</v>
      </c>
      <c r="M42" s="90">
        <v>1</v>
      </c>
      <c r="N42" s="97">
        <f t="shared" si="1"/>
        <v>419</v>
      </c>
    </row>
    <row r="43" spans="1:14" ht="12.75" customHeight="1">
      <c r="A43" s="87" t="s">
        <v>24</v>
      </c>
      <c r="B43" s="41">
        <v>1643</v>
      </c>
      <c r="C43" s="33">
        <v>199</v>
      </c>
      <c r="D43" s="47">
        <v>79</v>
      </c>
      <c r="E43" s="80">
        <v>0</v>
      </c>
      <c r="F43" s="80">
        <v>0</v>
      </c>
      <c r="G43" s="40">
        <v>35</v>
      </c>
      <c r="H43" s="33">
        <v>58</v>
      </c>
      <c r="I43" s="40">
        <v>293</v>
      </c>
      <c r="J43" s="33">
        <v>55</v>
      </c>
      <c r="K43" s="33">
        <v>0</v>
      </c>
      <c r="L43" s="33">
        <v>10</v>
      </c>
      <c r="M43" s="33">
        <v>7</v>
      </c>
      <c r="N43" s="83">
        <f t="shared" si="1"/>
        <v>2145</v>
      </c>
    </row>
    <row r="44" spans="1:14" ht="12.75" customHeight="1">
      <c r="A44" s="88" t="s">
        <v>25</v>
      </c>
      <c r="B44" s="73">
        <v>783</v>
      </c>
      <c r="C44" s="90">
        <v>101</v>
      </c>
      <c r="D44" s="90">
        <v>49</v>
      </c>
      <c r="E44" s="93">
        <v>0</v>
      </c>
      <c r="F44" s="93">
        <v>0</v>
      </c>
      <c r="G44" s="114">
        <v>12</v>
      </c>
      <c r="H44" s="90">
        <v>30</v>
      </c>
      <c r="I44" s="73">
        <v>129</v>
      </c>
      <c r="J44" s="90">
        <v>2</v>
      </c>
      <c r="K44" s="90">
        <v>27</v>
      </c>
      <c r="L44" s="90">
        <v>2</v>
      </c>
      <c r="M44" s="90">
        <v>0</v>
      </c>
      <c r="N44" s="97">
        <f t="shared" si="1"/>
        <v>1042</v>
      </c>
    </row>
    <row r="45" spans="1:14" ht="12.75" customHeight="1">
      <c r="A45" s="87" t="s">
        <v>26</v>
      </c>
      <c r="B45" s="41">
        <v>1377</v>
      </c>
      <c r="C45" s="33">
        <v>157</v>
      </c>
      <c r="D45" s="47">
        <v>57</v>
      </c>
      <c r="E45" s="80">
        <v>0</v>
      </c>
      <c r="F45" s="182">
        <v>2</v>
      </c>
      <c r="G45" s="40">
        <v>6</v>
      </c>
      <c r="H45" s="33">
        <v>59</v>
      </c>
      <c r="I45" s="40">
        <v>35</v>
      </c>
      <c r="J45" s="33">
        <v>1</v>
      </c>
      <c r="K45" s="33">
        <v>54</v>
      </c>
      <c r="L45" s="33">
        <v>3</v>
      </c>
      <c r="M45" s="33">
        <v>2</v>
      </c>
      <c r="N45" s="83">
        <f t="shared" si="1"/>
        <v>1626</v>
      </c>
    </row>
    <row r="46" spans="1:14" ht="12.75" customHeight="1">
      <c r="A46" s="88" t="s">
        <v>27</v>
      </c>
      <c r="B46" s="69">
        <v>819</v>
      </c>
      <c r="C46" s="70">
        <v>97</v>
      </c>
      <c r="D46" s="109">
        <v>31</v>
      </c>
      <c r="E46" s="71">
        <v>0</v>
      </c>
      <c r="F46" s="71">
        <v>0</v>
      </c>
      <c r="G46" s="105">
        <v>11</v>
      </c>
      <c r="H46" s="70">
        <v>28</v>
      </c>
      <c r="I46" s="69">
        <v>85</v>
      </c>
      <c r="J46" s="70">
        <v>15</v>
      </c>
      <c r="K46" s="93">
        <v>0</v>
      </c>
      <c r="L46" s="70">
        <v>1</v>
      </c>
      <c r="M46" s="70">
        <v>1</v>
      </c>
      <c r="N46" s="97">
        <f t="shared" si="1"/>
        <v>1002</v>
      </c>
    </row>
    <row r="47" spans="1:14" ht="12.75" customHeight="1">
      <c r="A47" s="117"/>
      <c r="B47" s="260" t="s">
        <v>192</v>
      </c>
      <c r="C47" s="260"/>
      <c r="D47" s="260"/>
      <c r="E47" s="260"/>
      <c r="F47" s="260"/>
      <c r="G47" s="260"/>
      <c r="H47" s="260"/>
      <c r="I47" s="260"/>
      <c r="J47" s="260"/>
      <c r="K47" s="260"/>
      <c r="L47" s="260"/>
      <c r="M47" s="260"/>
      <c r="N47" s="260"/>
    </row>
    <row r="48" spans="1:14" ht="12.75" customHeight="1">
      <c r="A48" s="84" t="s">
        <v>11</v>
      </c>
      <c r="B48" s="91">
        <f>B8-B28</f>
        <v>4098</v>
      </c>
      <c r="C48" s="91">
        <f t="shared" ref="C48:N48" si="2">C8-C28</f>
        <v>253</v>
      </c>
      <c r="D48" s="91">
        <f t="shared" si="2"/>
        <v>138</v>
      </c>
      <c r="E48" s="91">
        <f t="shared" si="2"/>
        <v>-132</v>
      </c>
      <c r="F48" s="91">
        <f t="shared" si="2"/>
        <v>-30</v>
      </c>
      <c r="G48" s="91">
        <f t="shared" si="2"/>
        <v>18</v>
      </c>
      <c r="H48" s="91">
        <f t="shared" si="2"/>
        <v>240</v>
      </c>
      <c r="I48" s="91">
        <f t="shared" si="2"/>
        <v>-79</v>
      </c>
      <c r="J48" s="91">
        <f t="shared" si="2"/>
        <v>60</v>
      </c>
      <c r="K48" s="91">
        <f t="shared" ref="K48" si="3">K8-K28</f>
        <v>175</v>
      </c>
      <c r="L48" s="91">
        <f t="shared" si="2"/>
        <v>76</v>
      </c>
      <c r="M48" s="91">
        <f t="shared" ref="M48" si="4">M8-M28</f>
        <v>56</v>
      </c>
      <c r="N48" s="97">
        <f t="shared" si="2"/>
        <v>4523</v>
      </c>
    </row>
    <row r="49" spans="1:14" ht="12.75" customHeight="1">
      <c r="A49" s="85" t="s">
        <v>80</v>
      </c>
      <c r="B49" s="33">
        <f t="shared" ref="B49:N66" si="5">B9-B29</f>
        <v>3288</v>
      </c>
      <c r="C49" s="33">
        <f t="shared" si="5"/>
        <v>95</v>
      </c>
      <c r="D49" s="33">
        <f t="shared" si="5"/>
        <v>93</v>
      </c>
      <c r="E49" s="33">
        <f t="shared" si="5"/>
        <v>-132</v>
      </c>
      <c r="F49" s="33">
        <f t="shared" si="5"/>
        <v>-30</v>
      </c>
      <c r="G49" s="33">
        <f t="shared" si="5"/>
        <v>3</v>
      </c>
      <c r="H49" s="33">
        <f t="shared" si="5"/>
        <v>172</v>
      </c>
      <c r="I49" s="33">
        <f t="shared" si="5"/>
        <v>-64</v>
      </c>
      <c r="J49" s="33">
        <f t="shared" si="5"/>
        <v>56</v>
      </c>
      <c r="K49" s="33">
        <f t="shared" ref="K49" si="6">K9-K29</f>
        <v>94</v>
      </c>
      <c r="L49" s="33">
        <f t="shared" si="5"/>
        <v>60</v>
      </c>
      <c r="M49" s="33">
        <f t="shared" ref="M49" si="7">M9-M29</f>
        <v>43</v>
      </c>
      <c r="N49" s="83">
        <f t="shared" si="5"/>
        <v>3473</v>
      </c>
    </row>
    <row r="50" spans="1:14" ht="12.75" customHeight="1">
      <c r="A50" s="86" t="s">
        <v>81</v>
      </c>
      <c r="B50" s="90">
        <f t="shared" si="5"/>
        <v>810</v>
      </c>
      <c r="C50" s="90">
        <f t="shared" si="5"/>
        <v>158</v>
      </c>
      <c r="D50" s="90">
        <f t="shared" si="5"/>
        <v>45</v>
      </c>
      <c r="E50" s="93">
        <f t="shared" si="5"/>
        <v>0</v>
      </c>
      <c r="F50" s="93">
        <f t="shared" si="5"/>
        <v>0</v>
      </c>
      <c r="G50" s="90">
        <f t="shared" si="5"/>
        <v>15</v>
      </c>
      <c r="H50" s="90">
        <f t="shared" si="5"/>
        <v>68</v>
      </c>
      <c r="I50" s="90">
        <f t="shared" si="5"/>
        <v>-15</v>
      </c>
      <c r="J50" s="90">
        <f t="shared" si="5"/>
        <v>4</v>
      </c>
      <c r="K50" s="90">
        <f t="shared" ref="K50" si="8">K10-K30</f>
        <v>81</v>
      </c>
      <c r="L50" s="90">
        <f t="shared" si="5"/>
        <v>16</v>
      </c>
      <c r="M50" s="90">
        <f t="shared" ref="M50" si="9">M10-M30</f>
        <v>13</v>
      </c>
      <c r="N50" s="97">
        <f t="shared" si="5"/>
        <v>1050</v>
      </c>
    </row>
    <row r="51" spans="1:14" ht="12.75" customHeight="1">
      <c r="A51" s="87" t="s">
        <v>12</v>
      </c>
      <c r="B51" s="41">
        <f t="shared" si="5"/>
        <v>487</v>
      </c>
      <c r="C51" s="33">
        <f t="shared" si="5"/>
        <v>22</v>
      </c>
      <c r="D51" s="47">
        <f t="shared" si="5"/>
        <v>6</v>
      </c>
      <c r="E51" s="33">
        <f t="shared" si="5"/>
        <v>-7</v>
      </c>
      <c r="F51" s="33">
        <f t="shared" si="5"/>
        <v>1</v>
      </c>
      <c r="G51" s="40">
        <f t="shared" si="5"/>
        <v>0</v>
      </c>
      <c r="H51" s="33">
        <f t="shared" si="5"/>
        <v>27</v>
      </c>
      <c r="I51" s="40">
        <f t="shared" si="5"/>
        <v>54</v>
      </c>
      <c r="J51" s="33">
        <f t="shared" si="5"/>
        <v>90</v>
      </c>
      <c r="K51" s="80">
        <v>0</v>
      </c>
      <c r="L51" s="33">
        <f t="shared" si="5"/>
        <v>4</v>
      </c>
      <c r="M51" s="33">
        <f t="shared" ref="M51" si="10">M11-M31</f>
        <v>5</v>
      </c>
      <c r="N51" s="83">
        <f t="shared" si="5"/>
        <v>454</v>
      </c>
    </row>
    <row r="52" spans="1:14" ht="12.75" customHeight="1">
      <c r="A52" s="88" t="s">
        <v>13</v>
      </c>
      <c r="B52" s="73">
        <f t="shared" si="5"/>
        <v>989</v>
      </c>
      <c r="C52" s="90">
        <f t="shared" si="5"/>
        <v>4</v>
      </c>
      <c r="D52" s="106">
        <f t="shared" si="5"/>
        <v>8</v>
      </c>
      <c r="E52" s="90">
        <f t="shared" si="5"/>
        <v>-108</v>
      </c>
      <c r="F52" s="90">
        <f t="shared" si="5"/>
        <v>-10</v>
      </c>
      <c r="G52" s="114">
        <f t="shared" si="5"/>
        <v>2</v>
      </c>
      <c r="H52" s="183">
        <f t="shared" si="5"/>
        <v>109</v>
      </c>
      <c r="I52" s="73">
        <f t="shared" si="5"/>
        <v>-10</v>
      </c>
      <c r="J52" s="90">
        <f t="shared" si="5"/>
        <v>-2</v>
      </c>
      <c r="K52" s="90">
        <f t="shared" ref="K52" si="11">K12-K32</f>
        <v>32</v>
      </c>
      <c r="L52" s="90">
        <f t="shared" si="5"/>
        <v>5</v>
      </c>
      <c r="M52" s="90">
        <f t="shared" ref="M52" si="12">M12-M32</f>
        <v>4</v>
      </c>
      <c r="N52" s="97">
        <f t="shared" si="5"/>
        <v>1020</v>
      </c>
    </row>
    <row r="53" spans="1:14" ht="12.75" customHeight="1">
      <c r="A53" s="87" t="s">
        <v>14</v>
      </c>
      <c r="B53" s="41">
        <f t="shared" si="5"/>
        <v>514</v>
      </c>
      <c r="C53" s="33">
        <f t="shared" si="5"/>
        <v>20</v>
      </c>
      <c r="D53" s="47">
        <f t="shared" si="5"/>
        <v>4</v>
      </c>
      <c r="E53" s="80">
        <f t="shared" si="5"/>
        <v>0</v>
      </c>
      <c r="F53" s="80">
        <f t="shared" si="5"/>
        <v>0</v>
      </c>
      <c r="G53" s="40">
        <f t="shared" si="5"/>
        <v>-2</v>
      </c>
      <c r="H53" s="33">
        <f t="shared" si="5"/>
        <v>12</v>
      </c>
      <c r="I53" s="40">
        <f t="shared" si="5"/>
        <v>7</v>
      </c>
      <c r="J53" s="33">
        <f t="shared" si="5"/>
        <v>8</v>
      </c>
      <c r="K53" s="33">
        <f t="shared" ref="K53" si="13">K13-K33</f>
        <v>41</v>
      </c>
      <c r="L53" s="33">
        <f t="shared" si="5"/>
        <v>2</v>
      </c>
      <c r="M53" s="33">
        <f t="shared" ref="M53" si="14">M13-M33</f>
        <v>2</v>
      </c>
      <c r="N53" s="83">
        <f t="shared" si="5"/>
        <v>584</v>
      </c>
    </row>
    <row r="54" spans="1:14" ht="12.75" customHeight="1">
      <c r="A54" s="88" t="s">
        <v>15</v>
      </c>
      <c r="B54" s="73">
        <f t="shared" si="5"/>
        <v>109</v>
      </c>
      <c r="C54" s="90">
        <f t="shared" si="5"/>
        <v>46</v>
      </c>
      <c r="D54" s="106">
        <f t="shared" si="5"/>
        <v>16</v>
      </c>
      <c r="E54" s="93">
        <f t="shared" si="5"/>
        <v>0</v>
      </c>
      <c r="F54" s="93">
        <f t="shared" si="5"/>
        <v>0</v>
      </c>
      <c r="G54" s="114">
        <f t="shared" si="5"/>
        <v>3</v>
      </c>
      <c r="H54" s="90">
        <f t="shared" si="5"/>
        <v>12</v>
      </c>
      <c r="I54" s="73">
        <f t="shared" si="5"/>
        <v>-6</v>
      </c>
      <c r="J54" s="90">
        <f t="shared" si="5"/>
        <v>-2</v>
      </c>
      <c r="K54" s="90">
        <f t="shared" ref="K54" si="15">K14-K34</f>
        <v>12</v>
      </c>
      <c r="L54" s="90">
        <f t="shared" si="5"/>
        <v>8</v>
      </c>
      <c r="M54" s="90">
        <f t="shared" ref="M54" si="16">M14-M34</f>
        <v>6</v>
      </c>
      <c r="N54" s="97">
        <f t="shared" si="5"/>
        <v>169</v>
      </c>
    </row>
    <row r="55" spans="1:14" ht="12.75" customHeight="1">
      <c r="A55" s="87" t="s">
        <v>16</v>
      </c>
      <c r="B55" s="41">
        <f t="shared" si="5"/>
        <v>40</v>
      </c>
      <c r="C55" s="33">
        <f t="shared" si="5"/>
        <v>-3</v>
      </c>
      <c r="D55" s="47">
        <f t="shared" si="5"/>
        <v>0</v>
      </c>
      <c r="E55" s="80">
        <f t="shared" si="5"/>
        <v>0</v>
      </c>
      <c r="F55" s="80">
        <f t="shared" si="5"/>
        <v>0</v>
      </c>
      <c r="G55" s="40">
        <f t="shared" si="5"/>
        <v>-3</v>
      </c>
      <c r="H55" s="33">
        <f t="shared" si="5"/>
        <v>0</v>
      </c>
      <c r="I55" s="40">
        <f t="shared" si="5"/>
        <v>8</v>
      </c>
      <c r="J55" s="33">
        <f t="shared" si="5"/>
        <v>0</v>
      </c>
      <c r="K55" s="33">
        <f t="shared" ref="K55" si="17">K15-K35</f>
        <v>26</v>
      </c>
      <c r="L55" s="33">
        <f t="shared" si="5"/>
        <v>1</v>
      </c>
      <c r="M55" s="33">
        <f t="shared" ref="M55" si="18">M15-M35</f>
        <v>1</v>
      </c>
      <c r="N55" s="83">
        <f t="shared" si="5"/>
        <v>72</v>
      </c>
    </row>
    <row r="56" spans="1:14" ht="12.75" customHeight="1">
      <c r="A56" s="88" t="s">
        <v>17</v>
      </c>
      <c r="B56" s="73">
        <f t="shared" si="5"/>
        <v>115</v>
      </c>
      <c r="C56" s="90">
        <f t="shared" si="5"/>
        <v>-6</v>
      </c>
      <c r="D56" s="106">
        <f t="shared" si="5"/>
        <v>-3</v>
      </c>
      <c r="E56" s="93">
        <f t="shared" si="5"/>
        <v>0</v>
      </c>
      <c r="F56" s="93">
        <f t="shared" si="5"/>
        <v>0</v>
      </c>
      <c r="G56" s="114">
        <f t="shared" si="5"/>
        <v>0</v>
      </c>
      <c r="H56" s="90">
        <f t="shared" si="5"/>
        <v>-4</v>
      </c>
      <c r="I56" s="73">
        <f t="shared" si="5"/>
        <v>1</v>
      </c>
      <c r="J56" s="90">
        <f t="shared" si="5"/>
        <v>-2</v>
      </c>
      <c r="K56" s="90">
        <f t="shared" ref="K56" si="19">K16-K36</f>
        <v>-9</v>
      </c>
      <c r="L56" s="90">
        <f t="shared" si="5"/>
        <v>7</v>
      </c>
      <c r="M56" s="90">
        <f t="shared" ref="M56" si="20">M16-M36</f>
        <v>5</v>
      </c>
      <c r="N56" s="97">
        <f t="shared" si="5"/>
        <v>108</v>
      </c>
    </row>
    <row r="57" spans="1:14" ht="12.75" customHeight="1">
      <c r="A57" s="87" t="s">
        <v>18</v>
      </c>
      <c r="B57" s="41">
        <f t="shared" si="5"/>
        <v>122</v>
      </c>
      <c r="C57" s="33">
        <f t="shared" si="5"/>
        <v>33</v>
      </c>
      <c r="D57" s="47">
        <f t="shared" si="5"/>
        <v>26</v>
      </c>
      <c r="E57" s="33">
        <f t="shared" si="5"/>
        <v>1</v>
      </c>
      <c r="F57" s="33">
        <f t="shared" si="5"/>
        <v>3</v>
      </c>
      <c r="G57" s="40">
        <f t="shared" si="5"/>
        <v>8</v>
      </c>
      <c r="H57" s="33">
        <f t="shared" si="5"/>
        <v>6</v>
      </c>
      <c r="I57" s="40">
        <f t="shared" si="5"/>
        <v>-5</v>
      </c>
      <c r="J57" s="33">
        <f t="shared" si="5"/>
        <v>-1</v>
      </c>
      <c r="K57" s="33">
        <f t="shared" ref="K57" si="21">K17-K37</f>
        <v>27</v>
      </c>
      <c r="L57" s="33">
        <f t="shared" si="5"/>
        <v>23</v>
      </c>
      <c r="M57" s="33">
        <f t="shared" ref="M57" si="22">M17-M37</f>
        <v>10</v>
      </c>
      <c r="N57" s="83">
        <f t="shared" si="5"/>
        <v>200</v>
      </c>
    </row>
    <row r="58" spans="1:14" ht="12.75" customHeight="1">
      <c r="A58" s="88" t="s">
        <v>19</v>
      </c>
      <c r="B58" s="73">
        <f t="shared" si="5"/>
        <v>83</v>
      </c>
      <c r="C58" s="90">
        <f t="shared" si="5"/>
        <v>16</v>
      </c>
      <c r="D58" s="106">
        <f t="shared" si="5"/>
        <v>6</v>
      </c>
      <c r="E58" s="93">
        <f t="shared" si="5"/>
        <v>0</v>
      </c>
      <c r="F58" s="93">
        <f t="shared" si="5"/>
        <v>0</v>
      </c>
      <c r="G58" s="114">
        <f t="shared" si="5"/>
        <v>1</v>
      </c>
      <c r="H58" s="90">
        <f t="shared" si="5"/>
        <v>6</v>
      </c>
      <c r="I58" s="73">
        <f t="shared" si="5"/>
        <v>23</v>
      </c>
      <c r="J58" s="93">
        <f t="shared" si="5"/>
        <v>0</v>
      </c>
      <c r="K58" s="93">
        <f t="shared" ref="K58" si="23">K18-K38</f>
        <v>0</v>
      </c>
      <c r="L58" s="90">
        <f t="shared" si="5"/>
        <v>2</v>
      </c>
      <c r="M58" s="90">
        <f t="shared" ref="M58" si="24">M18-M38</f>
        <v>2</v>
      </c>
      <c r="N58" s="97">
        <f t="shared" si="5"/>
        <v>124</v>
      </c>
    </row>
    <row r="59" spans="1:14" ht="12.75" customHeight="1">
      <c r="A59" s="87" t="s">
        <v>20</v>
      </c>
      <c r="B59" s="41">
        <f t="shared" si="5"/>
        <v>546</v>
      </c>
      <c r="C59" s="33">
        <f t="shared" si="5"/>
        <v>3</v>
      </c>
      <c r="D59" s="47">
        <f t="shared" si="5"/>
        <v>18</v>
      </c>
      <c r="E59" s="33">
        <f t="shared" si="5"/>
        <v>-13</v>
      </c>
      <c r="F59" s="33">
        <f t="shared" si="5"/>
        <v>-14</v>
      </c>
      <c r="G59" s="40">
        <f t="shared" si="5"/>
        <v>-1</v>
      </c>
      <c r="H59" s="33">
        <f t="shared" si="5"/>
        <v>10</v>
      </c>
      <c r="I59" s="40">
        <f t="shared" si="5"/>
        <v>-53</v>
      </c>
      <c r="J59" s="33">
        <f t="shared" si="5"/>
        <v>-2</v>
      </c>
      <c r="K59" s="33">
        <f t="shared" ref="K59" si="25">K19-K39</f>
        <v>28</v>
      </c>
      <c r="L59" s="33">
        <f t="shared" si="5"/>
        <v>2</v>
      </c>
      <c r="M59" s="33">
        <f t="shared" ref="M59" si="26">M19-M39</f>
        <v>2</v>
      </c>
      <c r="N59" s="83">
        <f t="shared" si="5"/>
        <v>526</v>
      </c>
    </row>
    <row r="60" spans="1:14" ht="12.75" customHeight="1">
      <c r="A60" s="88" t="s">
        <v>21</v>
      </c>
      <c r="B60" s="73">
        <f t="shared" si="5"/>
        <v>896</v>
      </c>
      <c r="C60" s="90">
        <f t="shared" si="5"/>
        <v>36</v>
      </c>
      <c r="D60" s="106">
        <f t="shared" si="5"/>
        <v>23</v>
      </c>
      <c r="E60" s="90">
        <f t="shared" si="5"/>
        <v>-3</v>
      </c>
      <c r="F60" s="90">
        <f t="shared" si="5"/>
        <v>-5</v>
      </c>
      <c r="G60" s="114">
        <f t="shared" si="5"/>
        <v>0</v>
      </c>
      <c r="H60" s="90">
        <f t="shared" si="5"/>
        <v>15</v>
      </c>
      <c r="I60" s="73">
        <f t="shared" si="5"/>
        <v>-44</v>
      </c>
      <c r="J60" s="90">
        <f t="shared" si="5"/>
        <v>-26</v>
      </c>
      <c r="K60" s="90">
        <f t="shared" ref="K60" si="27">K20-K40</f>
        <v>114</v>
      </c>
      <c r="L60" s="90">
        <f t="shared" si="5"/>
        <v>11</v>
      </c>
      <c r="M60" s="90">
        <f t="shared" ref="M60" si="28">M20-M40</f>
        <v>10</v>
      </c>
      <c r="N60" s="97">
        <f t="shared" si="5"/>
        <v>1013</v>
      </c>
    </row>
    <row r="61" spans="1:14" ht="12.75" customHeight="1">
      <c r="A61" s="87" t="s">
        <v>22</v>
      </c>
      <c r="B61" s="41">
        <f t="shared" si="5"/>
        <v>-6</v>
      </c>
      <c r="C61" s="33">
        <f t="shared" si="5"/>
        <v>6</v>
      </c>
      <c r="D61" s="47">
        <f t="shared" si="5"/>
        <v>5</v>
      </c>
      <c r="E61" s="33">
        <f t="shared" si="5"/>
        <v>-1</v>
      </c>
      <c r="F61" s="33">
        <f t="shared" si="5"/>
        <v>-2</v>
      </c>
      <c r="G61" s="40">
        <f t="shared" si="5"/>
        <v>0</v>
      </c>
      <c r="H61" s="33">
        <f t="shared" si="5"/>
        <v>3</v>
      </c>
      <c r="I61" s="40">
        <f t="shared" si="5"/>
        <v>5</v>
      </c>
      <c r="J61" s="33">
        <f t="shared" si="5"/>
        <v>-1</v>
      </c>
      <c r="K61" s="33">
        <f t="shared" ref="K61" si="29">K21-K41</f>
        <v>-20</v>
      </c>
      <c r="L61" s="33">
        <f t="shared" si="5"/>
        <v>3</v>
      </c>
      <c r="M61" s="33">
        <f t="shared" ref="M61" si="30">M21-M41</f>
        <v>3</v>
      </c>
      <c r="N61" s="83">
        <f t="shared" si="5"/>
        <v>-12</v>
      </c>
    </row>
    <row r="62" spans="1:14" ht="12.75" customHeight="1">
      <c r="A62" s="88" t="s">
        <v>23</v>
      </c>
      <c r="B62" s="73">
        <f t="shared" si="5"/>
        <v>-3</v>
      </c>
      <c r="C62" s="90">
        <f t="shared" si="5"/>
        <v>-3</v>
      </c>
      <c r="D62" s="106">
        <f t="shared" si="5"/>
        <v>-1</v>
      </c>
      <c r="E62" s="93">
        <f t="shared" si="5"/>
        <v>-1</v>
      </c>
      <c r="F62" s="106">
        <f t="shared" si="5"/>
        <v>-1</v>
      </c>
      <c r="G62" s="106">
        <f t="shared" si="5"/>
        <v>-1</v>
      </c>
      <c r="H62" s="106">
        <f t="shared" si="5"/>
        <v>2</v>
      </c>
      <c r="I62" s="73">
        <f t="shared" si="5"/>
        <v>-1</v>
      </c>
      <c r="J62" s="90">
        <f t="shared" si="5"/>
        <v>1</v>
      </c>
      <c r="K62" s="106">
        <f t="shared" ref="K62" si="31">K22-K42</f>
        <v>9</v>
      </c>
      <c r="L62" s="90">
        <f t="shared" si="5"/>
        <v>3</v>
      </c>
      <c r="M62" s="90">
        <f t="shared" ref="M62" si="32">M22-M42</f>
        <v>1</v>
      </c>
      <c r="N62" s="97">
        <f t="shared" si="5"/>
        <v>5</v>
      </c>
    </row>
    <row r="63" spans="1:14" ht="12.75" customHeight="1">
      <c r="A63" s="87" t="s">
        <v>24</v>
      </c>
      <c r="B63" s="41">
        <f t="shared" si="5"/>
        <v>96</v>
      </c>
      <c r="C63" s="33">
        <f t="shared" si="5"/>
        <v>60</v>
      </c>
      <c r="D63" s="47">
        <f t="shared" si="5"/>
        <v>14</v>
      </c>
      <c r="E63" s="80">
        <f t="shared" si="5"/>
        <v>0</v>
      </c>
      <c r="F63" s="80">
        <f t="shared" si="5"/>
        <v>0</v>
      </c>
      <c r="G63" s="40">
        <f t="shared" si="5"/>
        <v>10</v>
      </c>
      <c r="H63" s="33">
        <f t="shared" si="5"/>
        <v>31</v>
      </c>
      <c r="I63" s="40">
        <f t="shared" si="5"/>
        <v>-10</v>
      </c>
      <c r="J63" s="33">
        <f t="shared" si="5"/>
        <v>3</v>
      </c>
      <c r="K63" s="33">
        <f t="shared" si="5"/>
        <v>0</v>
      </c>
      <c r="L63" s="33">
        <f t="shared" si="5"/>
        <v>1</v>
      </c>
      <c r="M63" s="33">
        <f t="shared" ref="M63" si="33">M23-M43</f>
        <v>1</v>
      </c>
      <c r="N63" s="83">
        <f t="shared" si="5"/>
        <v>147</v>
      </c>
    </row>
    <row r="64" spans="1:14" ht="12.75" customHeight="1">
      <c r="A64" s="88" t="s">
        <v>25</v>
      </c>
      <c r="B64" s="73">
        <f t="shared" si="5"/>
        <v>14</v>
      </c>
      <c r="C64" s="90">
        <f t="shared" si="5"/>
        <v>12</v>
      </c>
      <c r="D64" s="90">
        <f t="shared" si="5"/>
        <v>7</v>
      </c>
      <c r="E64" s="93">
        <f t="shared" si="5"/>
        <v>0</v>
      </c>
      <c r="F64" s="93">
        <f t="shared" si="5"/>
        <v>0</v>
      </c>
      <c r="G64" s="114">
        <f t="shared" si="5"/>
        <v>3</v>
      </c>
      <c r="H64" s="90">
        <f t="shared" si="5"/>
        <v>1</v>
      </c>
      <c r="I64" s="73">
        <f t="shared" si="5"/>
        <v>-30</v>
      </c>
      <c r="J64" s="90">
        <f t="shared" si="5"/>
        <v>0</v>
      </c>
      <c r="K64" s="90">
        <f t="shared" ref="K64" si="34">K24-K44</f>
        <v>28</v>
      </c>
      <c r="L64" s="90">
        <f t="shared" si="5"/>
        <v>1</v>
      </c>
      <c r="M64" s="90">
        <f t="shared" ref="M64" si="35">M24-M44</f>
        <v>1</v>
      </c>
      <c r="N64" s="97">
        <f t="shared" si="5"/>
        <v>25</v>
      </c>
    </row>
    <row r="65" spans="1:14" ht="12.75" customHeight="1">
      <c r="A65" s="87" t="s">
        <v>26</v>
      </c>
      <c r="B65" s="41">
        <f t="shared" si="5"/>
        <v>102</v>
      </c>
      <c r="C65" s="33">
        <f t="shared" si="5"/>
        <v>3</v>
      </c>
      <c r="D65" s="47">
        <f t="shared" si="5"/>
        <v>11</v>
      </c>
      <c r="E65" s="80">
        <f t="shared" si="5"/>
        <v>0</v>
      </c>
      <c r="F65" s="182">
        <f t="shared" si="5"/>
        <v>-2</v>
      </c>
      <c r="G65" s="40">
        <f t="shared" si="5"/>
        <v>-2</v>
      </c>
      <c r="H65" s="33">
        <f t="shared" si="5"/>
        <v>4</v>
      </c>
      <c r="I65" s="40">
        <f t="shared" si="5"/>
        <v>-19</v>
      </c>
      <c r="J65" s="33">
        <f t="shared" si="5"/>
        <v>-1</v>
      </c>
      <c r="K65" s="80">
        <f t="shared" ref="K65" si="36">K25-K45</f>
        <v>0</v>
      </c>
      <c r="L65" s="33">
        <f t="shared" si="5"/>
        <v>1</v>
      </c>
      <c r="M65" s="33">
        <f t="shared" ref="M65" si="37">M25-M45</f>
        <v>2</v>
      </c>
      <c r="N65" s="83">
        <f t="shared" si="5"/>
        <v>87</v>
      </c>
    </row>
    <row r="66" spans="1:14" ht="12.75" customHeight="1">
      <c r="A66" s="89" t="s">
        <v>27</v>
      </c>
      <c r="B66" s="69">
        <f t="shared" si="5"/>
        <v>-6</v>
      </c>
      <c r="C66" s="70">
        <f t="shared" si="5"/>
        <v>4</v>
      </c>
      <c r="D66" s="109">
        <f t="shared" si="5"/>
        <v>-2</v>
      </c>
      <c r="E66" s="71">
        <f t="shared" si="5"/>
        <v>0</v>
      </c>
      <c r="F66" s="71">
        <f t="shared" si="5"/>
        <v>0</v>
      </c>
      <c r="G66" s="71">
        <f t="shared" si="5"/>
        <v>0</v>
      </c>
      <c r="H66" s="70">
        <f t="shared" si="5"/>
        <v>6</v>
      </c>
      <c r="I66" s="69">
        <f t="shared" si="5"/>
        <v>1</v>
      </c>
      <c r="J66" s="70">
        <f t="shared" si="5"/>
        <v>-5</v>
      </c>
      <c r="K66" s="71">
        <f t="shared" si="5"/>
        <v>0</v>
      </c>
      <c r="L66" s="70">
        <f t="shared" si="5"/>
        <v>2</v>
      </c>
      <c r="M66" s="70">
        <f t="shared" ref="M66" si="38">M26-M46</f>
        <v>1</v>
      </c>
      <c r="N66" s="97">
        <f t="shared" si="5"/>
        <v>1</v>
      </c>
    </row>
    <row r="67" spans="1:14" ht="12.75" customHeight="1">
      <c r="A67" s="257" t="s">
        <v>194</v>
      </c>
      <c r="B67" s="257"/>
      <c r="C67" s="257"/>
      <c r="D67" s="257"/>
      <c r="E67" s="257"/>
      <c r="F67" s="257"/>
      <c r="G67" s="257"/>
      <c r="H67" s="257"/>
      <c r="I67" s="257"/>
      <c r="J67" s="257"/>
      <c r="K67" s="257"/>
      <c r="L67" s="257"/>
      <c r="M67" s="257"/>
      <c r="N67" s="257"/>
    </row>
    <row r="68" spans="1:14" ht="12.75" customHeight="1">
      <c r="A68" s="261" t="s">
        <v>85</v>
      </c>
      <c r="B68" s="261"/>
      <c r="C68" s="261"/>
      <c r="D68" s="261"/>
      <c r="E68" s="261"/>
      <c r="F68" s="261"/>
      <c r="G68" s="261"/>
      <c r="H68" s="261"/>
      <c r="I68" s="261"/>
      <c r="J68" s="261"/>
      <c r="K68" s="261"/>
      <c r="L68" s="261"/>
      <c r="M68" s="261"/>
      <c r="N68" s="261"/>
    </row>
    <row r="69" spans="1:14" ht="12.75" customHeight="1">
      <c r="A69" s="261" t="s">
        <v>135</v>
      </c>
      <c r="B69" s="261"/>
      <c r="C69" s="261"/>
      <c r="D69" s="261"/>
      <c r="E69" s="261"/>
      <c r="F69" s="261"/>
      <c r="G69" s="261"/>
      <c r="H69" s="261"/>
      <c r="I69" s="261"/>
      <c r="J69" s="261"/>
      <c r="K69" s="261"/>
      <c r="L69" s="261"/>
      <c r="M69" s="261"/>
      <c r="N69" s="261"/>
    </row>
    <row r="70" spans="1:14" ht="12.75" customHeight="1">
      <c r="A70" s="249" t="s">
        <v>156</v>
      </c>
      <c r="B70" s="249"/>
      <c r="C70" s="249"/>
      <c r="D70" s="249"/>
      <c r="E70" s="249"/>
      <c r="F70" s="249"/>
      <c r="G70" s="249"/>
      <c r="H70" s="249"/>
      <c r="I70" s="249"/>
      <c r="J70" s="249"/>
      <c r="K70" s="249"/>
      <c r="L70" s="249"/>
      <c r="M70" s="249"/>
      <c r="N70" s="249"/>
    </row>
    <row r="71" spans="1:14" ht="12.75" customHeight="1">
      <c r="A71" s="253" t="s">
        <v>157</v>
      </c>
      <c r="B71" s="253"/>
      <c r="C71" s="253"/>
      <c r="D71" s="253"/>
      <c r="E71" s="253"/>
      <c r="F71" s="253"/>
      <c r="G71" s="253"/>
      <c r="H71" s="253"/>
      <c r="I71" s="253"/>
      <c r="J71" s="253"/>
      <c r="K71" s="253"/>
      <c r="L71" s="253"/>
      <c r="M71" s="253"/>
      <c r="N71" s="253"/>
    </row>
    <row r="72" spans="1:14" ht="12.75" customHeight="1">
      <c r="A72" s="253" t="s">
        <v>152</v>
      </c>
      <c r="B72" s="253"/>
      <c r="C72" s="253"/>
      <c r="D72" s="253"/>
      <c r="E72" s="253"/>
      <c r="F72" s="253"/>
      <c r="G72" s="253"/>
      <c r="H72" s="253"/>
      <c r="I72" s="253"/>
      <c r="J72" s="253"/>
      <c r="K72" s="253"/>
      <c r="L72" s="253"/>
      <c r="M72" s="253"/>
      <c r="N72" s="253"/>
    </row>
    <row r="73" spans="1:14" ht="12.75" customHeight="1">
      <c r="A73" s="253" t="s">
        <v>153</v>
      </c>
      <c r="B73" s="253"/>
      <c r="C73" s="253"/>
      <c r="D73" s="253"/>
      <c r="E73" s="253"/>
      <c r="F73" s="253"/>
      <c r="G73" s="253"/>
      <c r="H73" s="253"/>
      <c r="I73" s="253"/>
      <c r="J73" s="253"/>
      <c r="K73" s="253"/>
      <c r="L73" s="253"/>
      <c r="M73" s="253"/>
      <c r="N73" s="253"/>
    </row>
    <row r="74" spans="1:14" ht="12.75" customHeight="1">
      <c r="A74" s="253" t="s">
        <v>114</v>
      </c>
      <c r="B74" s="253"/>
      <c r="C74" s="253"/>
      <c r="D74" s="253"/>
      <c r="E74" s="253"/>
      <c r="F74" s="253"/>
      <c r="G74" s="253"/>
      <c r="H74" s="253"/>
      <c r="I74" s="253"/>
      <c r="J74" s="253"/>
      <c r="K74" s="253"/>
      <c r="L74" s="253"/>
      <c r="M74" s="253"/>
      <c r="N74" s="253"/>
    </row>
    <row r="75" spans="1:14" ht="12.75" customHeight="1">
      <c r="A75" s="262" t="s">
        <v>221</v>
      </c>
      <c r="B75" s="262"/>
      <c r="C75" s="262"/>
      <c r="D75" s="262"/>
      <c r="E75" s="262"/>
      <c r="F75" s="262"/>
      <c r="G75" s="262"/>
      <c r="H75" s="262"/>
      <c r="I75" s="262"/>
      <c r="J75" s="262"/>
      <c r="K75" s="262"/>
      <c r="L75" s="262"/>
      <c r="M75" s="262"/>
      <c r="N75" s="262"/>
    </row>
    <row r="76" spans="1:14" ht="38.25" customHeight="1">
      <c r="A76" s="233" t="s">
        <v>275</v>
      </c>
      <c r="B76" s="270"/>
      <c r="C76" s="270"/>
      <c r="D76" s="270"/>
      <c r="E76" s="270"/>
      <c r="F76" s="270"/>
      <c r="G76" s="270"/>
      <c r="H76" s="270"/>
      <c r="I76" s="270"/>
      <c r="J76" s="270"/>
      <c r="K76" s="270"/>
      <c r="L76" s="270"/>
      <c r="M76" s="270"/>
      <c r="N76" s="270"/>
    </row>
    <row r="77" spans="1:14" ht="12.75" customHeight="1">
      <c r="A77" s="233" t="s">
        <v>283</v>
      </c>
      <c r="B77" s="270"/>
      <c r="C77" s="270"/>
      <c r="D77" s="270"/>
      <c r="E77" s="270"/>
      <c r="F77" s="270"/>
      <c r="G77" s="270"/>
      <c r="H77" s="270"/>
      <c r="I77" s="270"/>
      <c r="J77" s="270"/>
      <c r="K77" s="270"/>
      <c r="L77" s="270"/>
      <c r="M77" s="270"/>
      <c r="N77" s="270"/>
    </row>
    <row r="78" spans="1:14" ht="12.75" customHeight="1">
      <c r="A78" s="253" t="s">
        <v>58</v>
      </c>
      <c r="B78" s="253"/>
      <c r="C78" s="253"/>
      <c r="D78" s="253"/>
      <c r="E78" s="253"/>
      <c r="F78" s="253"/>
      <c r="G78" s="253"/>
      <c r="H78" s="253"/>
      <c r="I78" s="253"/>
      <c r="J78" s="253"/>
      <c r="K78" s="253"/>
      <c r="L78" s="253"/>
      <c r="M78" s="253"/>
      <c r="N78" s="253"/>
    </row>
  </sheetData>
  <mergeCells count="28">
    <mergeCell ref="B7:N7"/>
    <mergeCell ref="B27:N27"/>
    <mergeCell ref="A1:N1"/>
    <mergeCell ref="A2:N2"/>
    <mergeCell ref="A3:A6"/>
    <mergeCell ref="B3:B5"/>
    <mergeCell ref="C3:H3"/>
    <mergeCell ref="N3:N5"/>
    <mergeCell ref="C4:C5"/>
    <mergeCell ref="D4:H4"/>
    <mergeCell ref="I4:I5"/>
    <mergeCell ref="B6:N6"/>
    <mergeCell ref="L3:M3"/>
    <mergeCell ref="L4:L5"/>
    <mergeCell ref="I3:K3"/>
    <mergeCell ref="B47:N47"/>
    <mergeCell ref="A67:N67"/>
    <mergeCell ref="A68:N68"/>
    <mergeCell ref="A77:N77"/>
    <mergeCell ref="A73:N73"/>
    <mergeCell ref="A74:N74"/>
    <mergeCell ref="A69:N69"/>
    <mergeCell ref="A70:N70"/>
    <mergeCell ref="A78:N78"/>
    <mergeCell ref="A71:N71"/>
    <mergeCell ref="A75:N75"/>
    <mergeCell ref="A76:N76"/>
    <mergeCell ref="A72:N72"/>
  </mergeCells>
  <hyperlinks>
    <hyperlink ref="A1" location="Inhalt!A1" display="zurück zum Inhalt" xr:uid="{00000000-0004-0000-0700-000000000000}"/>
  </hyperlinks>
  <pageMargins left="0.78740157499999996" right="0.78740157499999996" top="0.984251969" bottom="0.984251969" header="0.4921259845" footer="0.4921259845"/>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O78"/>
  <sheetViews>
    <sheetView showGridLines="0" zoomScaleNormal="100" workbookViewId="0">
      <selection sqref="A1:I1"/>
    </sheetView>
  </sheetViews>
  <sheetFormatPr baseColWidth="10" defaultRowHeight="13.2"/>
  <cols>
    <col min="1" max="1" width="25.109375" customWidth="1"/>
    <col min="2" max="10" width="10.6640625" customWidth="1"/>
    <col min="11" max="11" width="10.88671875" customWidth="1"/>
    <col min="12" max="14" width="10.6640625" customWidth="1"/>
  </cols>
  <sheetData>
    <row r="1" spans="1:15" ht="24" customHeight="1">
      <c r="A1" s="206" t="s">
        <v>48</v>
      </c>
      <c r="B1" s="207"/>
      <c r="C1" s="207"/>
      <c r="D1" s="207"/>
      <c r="E1" s="207"/>
      <c r="F1" s="207"/>
      <c r="G1" s="207"/>
      <c r="H1" s="207"/>
      <c r="I1" s="207"/>
    </row>
    <row r="2" spans="1:15" ht="15" customHeight="1">
      <c r="A2" s="263" t="s">
        <v>288</v>
      </c>
      <c r="B2" s="263"/>
      <c r="C2" s="263"/>
      <c r="D2" s="263"/>
      <c r="E2" s="263"/>
      <c r="F2" s="263"/>
      <c r="G2" s="263"/>
      <c r="H2" s="263"/>
      <c r="I2" s="263"/>
      <c r="J2" s="263"/>
      <c r="K2" s="263"/>
      <c r="L2" s="263"/>
      <c r="M2" s="263"/>
      <c r="N2" s="263"/>
    </row>
    <row r="3" spans="1:15" ht="25.5" customHeight="1">
      <c r="A3" s="236" t="s">
        <v>0</v>
      </c>
      <c r="B3" s="245" t="s">
        <v>30</v>
      </c>
      <c r="C3" s="225" t="s">
        <v>277</v>
      </c>
      <c r="D3" s="225"/>
      <c r="E3" s="225"/>
      <c r="F3" s="225"/>
      <c r="G3" s="225"/>
      <c r="H3" s="225"/>
      <c r="I3" s="238" t="s">
        <v>2</v>
      </c>
      <c r="J3" s="239"/>
      <c r="K3" s="240"/>
      <c r="L3" s="225" t="s">
        <v>154</v>
      </c>
      <c r="M3" s="225"/>
      <c r="N3" s="246" t="s">
        <v>53</v>
      </c>
    </row>
    <row r="4" spans="1:15" ht="12.75" customHeight="1">
      <c r="A4" s="221"/>
      <c r="B4" s="217"/>
      <c r="C4" s="224" t="s">
        <v>3</v>
      </c>
      <c r="D4" s="225" t="s">
        <v>4</v>
      </c>
      <c r="E4" s="225"/>
      <c r="F4" s="225"/>
      <c r="G4" s="225"/>
      <c r="H4" s="225"/>
      <c r="I4" s="224" t="s">
        <v>3</v>
      </c>
      <c r="J4" s="43" t="s">
        <v>4</v>
      </c>
      <c r="K4" s="43" t="s">
        <v>122</v>
      </c>
      <c r="L4" s="225" t="s">
        <v>3</v>
      </c>
      <c r="M4" s="43" t="s">
        <v>4</v>
      </c>
      <c r="N4" s="247"/>
    </row>
    <row r="5" spans="1:15" ht="51" customHeight="1">
      <c r="A5" s="221"/>
      <c r="B5" s="218"/>
      <c r="C5" s="223"/>
      <c r="D5" s="43" t="s">
        <v>5</v>
      </c>
      <c r="E5" s="43" t="s">
        <v>6</v>
      </c>
      <c r="F5" s="43" t="s">
        <v>28</v>
      </c>
      <c r="G5" s="43" t="s">
        <v>8</v>
      </c>
      <c r="H5" s="43" t="s">
        <v>276</v>
      </c>
      <c r="I5" s="223"/>
      <c r="J5" s="32" t="s">
        <v>9</v>
      </c>
      <c r="K5" s="32" t="s">
        <v>124</v>
      </c>
      <c r="L5" s="225"/>
      <c r="M5" s="43" t="s">
        <v>77</v>
      </c>
      <c r="N5" s="248"/>
    </row>
    <row r="6" spans="1:15" ht="12.75" customHeight="1">
      <c r="A6" s="222"/>
      <c r="B6" s="264" t="s">
        <v>10</v>
      </c>
      <c r="C6" s="265"/>
      <c r="D6" s="265"/>
      <c r="E6" s="265"/>
      <c r="F6" s="265"/>
      <c r="G6" s="265"/>
      <c r="H6" s="265"/>
      <c r="I6" s="265"/>
      <c r="J6" s="265"/>
      <c r="K6" s="265"/>
      <c r="L6" s="265"/>
      <c r="M6" s="265"/>
      <c r="N6" s="265"/>
    </row>
    <row r="7" spans="1:15" ht="12.75" customHeight="1">
      <c r="A7" s="115"/>
      <c r="B7" s="258" t="s">
        <v>190</v>
      </c>
      <c r="C7" s="258"/>
      <c r="D7" s="258"/>
      <c r="E7" s="258"/>
      <c r="F7" s="258"/>
      <c r="G7" s="258"/>
      <c r="H7" s="258"/>
      <c r="I7" s="258"/>
      <c r="J7" s="258"/>
      <c r="K7" s="258"/>
      <c r="L7" s="258"/>
      <c r="M7" s="258"/>
      <c r="N7" s="258"/>
    </row>
    <row r="8" spans="1:15" ht="12.75" customHeight="1">
      <c r="A8" s="98" t="s">
        <v>11</v>
      </c>
      <c r="B8" s="91">
        <v>20431</v>
      </c>
      <c r="C8" s="91">
        <v>29008</v>
      </c>
      <c r="D8" s="91">
        <v>14574</v>
      </c>
      <c r="E8" s="91">
        <v>694</v>
      </c>
      <c r="F8" s="91">
        <v>1386</v>
      </c>
      <c r="G8" s="91">
        <v>2627</v>
      </c>
      <c r="H8" s="91">
        <v>4475</v>
      </c>
      <c r="I8" s="91">
        <v>6216</v>
      </c>
      <c r="J8" s="91">
        <v>2362</v>
      </c>
      <c r="K8" s="91">
        <v>623</v>
      </c>
      <c r="L8" s="91">
        <v>410</v>
      </c>
      <c r="M8" s="91">
        <v>188</v>
      </c>
      <c r="N8" s="97">
        <f>B8+C8+I8+K8+L8</f>
        <v>56688</v>
      </c>
      <c r="O8" s="122"/>
    </row>
    <row r="9" spans="1:15" ht="12.75" customHeight="1">
      <c r="A9" s="100" t="s">
        <v>80</v>
      </c>
      <c r="B9" s="33">
        <v>16072</v>
      </c>
      <c r="C9" s="33">
        <v>23261</v>
      </c>
      <c r="D9" s="33">
        <v>11896</v>
      </c>
      <c r="E9" s="33">
        <v>694</v>
      </c>
      <c r="F9" s="33">
        <v>1386</v>
      </c>
      <c r="G9" s="33">
        <v>2098</v>
      </c>
      <c r="H9" s="33">
        <v>3337</v>
      </c>
      <c r="I9" s="33">
        <v>5203</v>
      </c>
      <c r="J9" s="33">
        <v>1931</v>
      </c>
      <c r="K9" s="33">
        <v>561</v>
      </c>
      <c r="L9" s="33">
        <v>325</v>
      </c>
      <c r="M9" s="33">
        <v>154</v>
      </c>
      <c r="N9" s="83">
        <f>B9+C9+I9+K9+L9</f>
        <v>45422</v>
      </c>
    </row>
    <row r="10" spans="1:15" ht="12.75" customHeight="1">
      <c r="A10" s="101" t="s">
        <v>81</v>
      </c>
      <c r="B10" s="91">
        <v>4359</v>
      </c>
      <c r="C10" s="91">
        <v>5747</v>
      </c>
      <c r="D10" s="91">
        <v>2678</v>
      </c>
      <c r="E10" s="93">
        <v>0</v>
      </c>
      <c r="F10" s="93">
        <v>0</v>
      </c>
      <c r="G10" s="91">
        <v>529</v>
      </c>
      <c r="H10" s="91">
        <v>1138</v>
      </c>
      <c r="I10" s="91">
        <v>1013</v>
      </c>
      <c r="J10" s="91">
        <v>431</v>
      </c>
      <c r="K10" s="91">
        <v>62</v>
      </c>
      <c r="L10" s="90">
        <v>85</v>
      </c>
      <c r="M10" s="90">
        <v>34</v>
      </c>
      <c r="N10" s="97">
        <f t="shared" ref="N10:N26" si="0">B10+C10+I10+K10+L10</f>
        <v>11266</v>
      </c>
    </row>
    <row r="11" spans="1:15" ht="12.75" customHeight="1">
      <c r="A11" s="87" t="s">
        <v>155</v>
      </c>
      <c r="B11" s="33">
        <v>4498</v>
      </c>
      <c r="C11" s="33">
        <v>4366</v>
      </c>
      <c r="D11" s="33">
        <v>2103</v>
      </c>
      <c r="E11" s="33">
        <v>224</v>
      </c>
      <c r="F11" s="33">
        <v>401</v>
      </c>
      <c r="G11" s="33">
        <v>376</v>
      </c>
      <c r="H11" s="33">
        <v>532</v>
      </c>
      <c r="I11" s="33">
        <v>1169</v>
      </c>
      <c r="J11" s="33">
        <v>496</v>
      </c>
      <c r="K11" s="33">
        <v>160</v>
      </c>
      <c r="L11" s="33">
        <v>70</v>
      </c>
      <c r="M11" s="33">
        <v>40</v>
      </c>
      <c r="N11" s="83">
        <f t="shared" si="0"/>
        <v>10263</v>
      </c>
    </row>
    <row r="12" spans="1:15" ht="12.75" customHeight="1">
      <c r="A12" s="103" t="s">
        <v>13</v>
      </c>
      <c r="B12" s="91">
        <v>3000</v>
      </c>
      <c r="C12" s="91">
        <v>3949</v>
      </c>
      <c r="D12" s="91">
        <v>2266</v>
      </c>
      <c r="E12" s="93">
        <v>0</v>
      </c>
      <c r="F12" s="91">
        <v>320</v>
      </c>
      <c r="G12" s="91">
        <v>358</v>
      </c>
      <c r="H12" s="91">
        <v>830</v>
      </c>
      <c r="I12" s="91">
        <v>708</v>
      </c>
      <c r="J12" s="91">
        <v>187</v>
      </c>
      <c r="K12" s="91">
        <v>116</v>
      </c>
      <c r="L12" s="90">
        <v>63</v>
      </c>
      <c r="M12" s="90">
        <v>30</v>
      </c>
      <c r="N12" s="97">
        <f t="shared" si="0"/>
        <v>7836</v>
      </c>
    </row>
    <row r="13" spans="1:15" ht="12.75" customHeight="1">
      <c r="A13" s="102" t="s">
        <v>14</v>
      </c>
      <c r="B13" s="33">
        <v>294</v>
      </c>
      <c r="C13" s="33">
        <v>1119</v>
      </c>
      <c r="D13" s="33">
        <v>388</v>
      </c>
      <c r="E13" s="80">
        <v>0</v>
      </c>
      <c r="F13" s="80">
        <v>0</v>
      </c>
      <c r="G13" s="33">
        <v>95</v>
      </c>
      <c r="H13" s="33">
        <v>137</v>
      </c>
      <c r="I13" s="33">
        <v>202</v>
      </c>
      <c r="J13" s="33">
        <v>85</v>
      </c>
      <c r="K13" s="33">
        <v>20</v>
      </c>
      <c r="L13" s="33">
        <v>13</v>
      </c>
      <c r="M13" s="33">
        <v>4</v>
      </c>
      <c r="N13" s="83">
        <f t="shared" si="0"/>
        <v>1648</v>
      </c>
    </row>
    <row r="14" spans="1:15" ht="12.75" customHeight="1">
      <c r="A14" s="103" t="s">
        <v>15</v>
      </c>
      <c r="B14" s="91">
        <v>1049</v>
      </c>
      <c r="C14" s="91">
        <v>1219</v>
      </c>
      <c r="D14" s="91">
        <v>444</v>
      </c>
      <c r="E14" s="93">
        <v>0</v>
      </c>
      <c r="F14" s="93">
        <v>0</v>
      </c>
      <c r="G14" s="91">
        <v>81</v>
      </c>
      <c r="H14" s="91">
        <v>151</v>
      </c>
      <c r="I14" s="91">
        <v>103</v>
      </c>
      <c r="J14" s="91">
        <v>25</v>
      </c>
      <c r="K14" s="91">
        <v>14</v>
      </c>
      <c r="L14" s="90">
        <v>11</v>
      </c>
      <c r="M14" s="90">
        <v>4</v>
      </c>
      <c r="N14" s="97">
        <f t="shared" si="0"/>
        <v>2396</v>
      </c>
    </row>
    <row r="15" spans="1:15" ht="12.75" customHeight="1">
      <c r="A15" s="87" t="s">
        <v>149</v>
      </c>
      <c r="B15" s="33">
        <v>109</v>
      </c>
      <c r="C15" s="33">
        <v>190</v>
      </c>
      <c r="D15" s="33">
        <v>104</v>
      </c>
      <c r="E15" s="80">
        <v>0</v>
      </c>
      <c r="F15" s="80">
        <v>0</v>
      </c>
      <c r="G15" s="33">
        <v>9</v>
      </c>
      <c r="H15" s="33">
        <v>65</v>
      </c>
      <c r="I15" s="33">
        <v>86</v>
      </c>
      <c r="J15" s="33">
        <v>40</v>
      </c>
      <c r="K15" s="80">
        <v>0</v>
      </c>
      <c r="L15" s="33">
        <v>5</v>
      </c>
      <c r="M15" s="33">
        <v>2</v>
      </c>
      <c r="N15" s="83">
        <f t="shared" si="0"/>
        <v>390</v>
      </c>
    </row>
    <row r="16" spans="1:15" ht="12.75" customHeight="1">
      <c r="A16" s="103" t="s">
        <v>17</v>
      </c>
      <c r="B16" s="91">
        <v>12</v>
      </c>
      <c r="C16" s="91">
        <v>584</v>
      </c>
      <c r="D16" s="91">
        <v>196</v>
      </c>
      <c r="E16" s="93">
        <v>0</v>
      </c>
      <c r="F16" s="93">
        <v>0</v>
      </c>
      <c r="G16" s="91">
        <v>69</v>
      </c>
      <c r="H16" s="91">
        <v>68</v>
      </c>
      <c r="I16" s="91">
        <v>117</v>
      </c>
      <c r="J16" s="91">
        <v>58</v>
      </c>
      <c r="K16" s="91">
        <v>5</v>
      </c>
      <c r="L16" s="90">
        <v>10</v>
      </c>
      <c r="M16" s="90">
        <v>2</v>
      </c>
      <c r="N16" s="97">
        <f t="shared" si="0"/>
        <v>728</v>
      </c>
    </row>
    <row r="17" spans="1:14" ht="12.75" customHeight="1">
      <c r="A17" s="87" t="s">
        <v>112</v>
      </c>
      <c r="B17" s="33">
        <v>1892</v>
      </c>
      <c r="C17" s="33">
        <v>3427</v>
      </c>
      <c r="D17" s="33">
        <v>1118</v>
      </c>
      <c r="E17" s="33">
        <v>200</v>
      </c>
      <c r="F17" s="33">
        <v>210</v>
      </c>
      <c r="G17" s="33">
        <v>263</v>
      </c>
      <c r="H17" s="33">
        <v>127</v>
      </c>
      <c r="I17" s="33">
        <v>492</v>
      </c>
      <c r="J17" s="33">
        <v>186</v>
      </c>
      <c r="K17" s="33">
        <v>71</v>
      </c>
      <c r="L17" s="33">
        <v>32</v>
      </c>
      <c r="M17" s="33">
        <v>10</v>
      </c>
      <c r="N17" s="83">
        <f t="shared" si="0"/>
        <v>5914</v>
      </c>
    </row>
    <row r="18" spans="1:14" ht="12.75" customHeight="1">
      <c r="A18" s="88" t="s">
        <v>19</v>
      </c>
      <c r="B18" s="91">
        <v>168</v>
      </c>
      <c r="C18" s="91">
        <v>566</v>
      </c>
      <c r="D18" s="91">
        <v>270</v>
      </c>
      <c r="E18" s="93">
        <v>0</v>
      </c>
      <c r="F18" s="93">
        <v>0</v>
      </c>
      <c r="G18" s="91">
        <v>61</v>
      </c>
      <c r="H18" s="91">
        <v>167</v>
      </c>
      <c r="I18" s="91">
        <v>63</v>
      </c>
      <c r="J18" s="91">
        <v>29</v>
      </c>
      <c r="K18" s="93">
        <v>0</v>
      </c>
      <c r="L18" s="90">
        <v>8</v>
      </c>
      <c r="M18" s="90">
        <v>4</v>
      </c>
      <c r="N18" s="97">
        <f t="shared" si="0"/>
        <v>805</v>
      </c>
    </row>
    <row r="19" spans="1:14" ht="12.75" customHeight="1">
      <c r="A19" s="87" t="s">
        <v>20</v>
      </c>
      <c r="B19" s="33">
        <v>1985</v>
      </c>
      <c r="C19" s="33">
        <v>3189</v>
      </c>
      <c r="D19" s="33">
        <v>1651</v>
      </c>
      <c r="E19" s="33">
        <v>116</v>
      </c>
      <c r="F19" s="33">
        <v>141</v>
      </c>
      <c r="G19" s="33">
        <v>254</v>
      </c>
      <c r="H19" s="33">
        <v>641</v>
      </c>
      <c r="I19" s="33">
        <v>661</v>
      </c>
      <c r="J19" s="33">
        <v>237</v>
      </c>
      <c r="K19" s="33">
        <v>12</v>
      </c>
      <c r="L19" s="33">
        <v>29</v>
      </c>
      <c r="M19" s="33">
        <v>15</v>
      </c>
      <c r="N19" s="83">
        <f t="shared" si="0"/>
        <v>5876</v>
      </c>
    </row>
    <row r="20" spans="1:14" ht="12.75" customHeight="1">
      <c r="A20" s="88" t="s">
        <v>21</v>
      </c>
      <c r="B20" s="91">
        <v>2579</v>
      </c>
      <c r="C20" s="91">
        <v>4663</v>
      </c>
      <c r="D20" s="91">
        <v>2729</v>
      </c>
      <c r="E20" s="91">
        <v>154</v>
      </c>
      <c r="F20" s="91">
        <v>314</v>
      </c>
      <c r="G20" s="91">
        <v>514</v>
      </c>
      <c r="H20" s="91">
        <v>440</v>
      </c>
      <c r="I20" s="91">
        <v>1262</v>
      </c>
      <c r="J20" s="91">
        <v>482</v>
      </c>
      <c r="K20" s="91">
        <v>130</v>
      </c>
      <c r="L20" s="90">
        <v>75</v>
      </c>
      <c r="M20" s="90">
        <v>37</v>
      </c>
      <c r="N20" s="97">
        <f t="shared" si="0"/>
        <v>8709</v>
      </c>
    </row>
    <row r="21" spans="1:14" ht="12.75" customHeight="1">
      <c r="A21" s="87" t="s">
        <v>113</v>
      </c>
      <c r="B21" s="33">
        <v>1451</v>
      </c>
      <c r="C21" s="33">
        <v>1411</v>
      </c>
      <c r="D21" s="33">
        <v>934</v>
      </c>
      <c r="E21" s="80">
        <v>0</v>
      </c>
      <c r="F21" s="80">
        <v>0</v>
      </c>
      <c r="G21" s="33">
        <v>125</v>
      </c>
      <c r="H21" s="33">
        <v>229</v>
      </c>
      <c r="I21" s="33">
        <v>347</v>
      </c>
      <c r="J21" s="33">
        <v>115</v>
      </c>
      <c r="K21" s="33">
        <v>38</v>
      </c>
      <c r="L21" s="33">
        <v>24</v>
      </c>
      <c r="M21" s="33">
        <v>13</v>
      </c>
      <c r="N21" s="83">
        <f t="shared" si="0"/>
        <v>3271</v>
      </c>
    </row>
    <row r="22" spans="1:14" ht="12.75" customHeight="1">
      <c r="A22" s="152" t="s">
        <v>223</v>
      </c>
      <c r="B22" s="91">
        <v>162</v>
      </c>
      <c r="C22" s="91">
        <v>283</v>
      </c>
      <c r="D22" s="91">
        <v>157</v>
      </c>
      <c r="E22" s="93">
        <v>0</v>
      </c>
      <c r="F22" s="93">
        <v>0</v>
      </c>
      <c r="G22" s="91">
        <v>31</v>
      </c>
      <c r="H22" s="91">
        <v>58</v>
      </c>
      <c r="I22" s="91">
        <v>158</v>
      </c>
      <c r="J22" s="91">
        <v>57</v>
      </c>
      <c r="K22" s="91">
        <v>10</v>
      </c>
      <c r="L22" s="90">
        <v>5</v>
      </c>
      <c r="M22" s="90">
        <v>1</v>
      </c>
      <c r="N22" s="97">
        <f t="shared" si="0"/>
        <v>618</v>
      </c>
    </row>
    <row r="23" spans="1:14" ht="12.75" customHeight="1">
      <c r="A23" s="102" t="s">
        <v>24</v>
      </c>
      <c r="B23" s="33">
        <v>1311</v>
      </c>
      <c r="C23" s="33">
        <v>1326</v>
      </c>
      <c r="D23" s="33">
        <v>752</v>
      </c>
      <c r="E23" s="80">
        <v>0</v>
      </c>
      <c r="F23" s="80">
        <v>0</v>
      </c>
      <c r="G23" s="33">
        <v>136</v>
      </c>
      <c r="H23" s="33">
        <v>292</v>
      </c>
      <c r="I23" s="33">
        <v>317</v>
      </c>
      <c r="J23" s="33">
        <v>182</v>
      </c>
      <c r="K23" s="80">
        <v>0</v>
      </c>
      <c r="L23" s="33">
        <v>29</v>
      </c>
      <c r="M23" s="33">
        <v>8</v>
      </c>
      <c r="N23" s="83">
        <f t="shared" si="0"/>
        <v>2983</v>
      </c>
    </row>
    <row r="24" spans="1:14" ht="12.75" customHeight="1">
      <c r="A24" s="103" t="s">
        <v>25</v>
      </c>
      <c r="B24" s="91">
        <v>1010</v>
      </c>
      <c r="C24" s="91">
        <v>752</v>
      </c>
      <c r="D24" s="91">
        <v>436</v>
      </c>
      <c r="E24" s="93">
        <v>0</v>
      </c>
      <c r="F24" s="93">
        <v>0</v>
      </c>
      <c r="G24" s="91">
        <v>67</v>
      </c>
      <c r="H24" s="91">
        <v>154</v>
      </c>
      <c r="I24" s="91">
        <v>172</v>
      </c>
      <c r="J24" s="91">
        <v>44</v>
      </c>
      <c r="K24" s="91">
        <v>28</v>
      </c>
      <c r="L24" s="90">
        <v>12</v>
      </c>
      <c r="M24" s="90">
        <v>8</v>
      </c>
      <c r="N24" s="97">
        <f t="shared" si="0"/>
        <v>1974</v>
      </c>
    </row>
    <row r="25" spans="1:14" ht="12.75" customHeight="1">
      <c r="A25" s="102" t="s">
        <v>26</v>
      </c>
      <c r="B25" s="33">
        <v>384</v>
      </c>
      <c r="C25" s="33">
        <v>1199</v>
      </c>
      <c r="D25" s="33">
        <v>638</v>
      </c>
      <c r="E25" s="80">
        <v>0</v>
      </c>
      <c r="F25" s="80">
        <v>0</v>
      </c>
      <c r="G25" s="33">
        <v>99</v>
      </c>
      <c r="H25" s="33">
        <v>347</v>
      </c>
      <c r="I25" s="33">
        <v>203</v>
      </c>
      <c r="J25" s="33">
        <v>73</v>
      </c>
      <c r="K25" s="33">
        <v>19</v>
      </c>
      <c r="L25" s="33">
        <v>12</v>
      </c>
      <c r="M25" s="33">
        <v>4</v>
      </c>
      <c r="N25" s="83">
        <f t="shared" si="0"/>
        <v>1817</v>
      </c>
    </row>
    <row r="26" spans="1:14" ht="12.75" customHeight="1">
      <c r="A26" s="103" t="s">
        <v>27</v>
      </c>
      <c r="B26" s="91">
        <v>527</v>
      </c>
      <c r="C26" s="91">
        <v>765</v>
      </c>
      <c r="D26" s="91">
        <v>388</v>
      </c>
      <c r="E26" s="93">
        <v>0</v>
      </c>
      <c r="F26" s="93">
        <v>0</v>
      </c>
      <c r="G26" s="91">
        <v>89</v>
      </c>
      <c r="H26" s="91">
        <v>237</v>
      </c>
      <c r="I26" s="91">
        <v>156</v>
      </c>
      <c r="J26" s="91">
        <v>66</v>
      </c>
      <c r="K26" s="93">
        <v>0</v>
      </c>
      <c r="L26" s="70">
        <v>12</v>
      </c>
      <c r="M26" s="70">
        <v>6</v>
      </c>
      <c r="N26" s="97">
        <f t="shared" si="0"/>
        <v>1460</v>
      </c>
    </row>
    <row r="27" spans="1:14" ht="12.75" customHeight="1">
      <c r="A27" s="121"/>
      <c r="B27" s="258" t="s">
        <v>191</v>
      </c>
      <c r="C27" s="258"/>
      <c r="D27" s="258"/>
      <c r="E27" s="258"/>
      <c r="F27" s="258"/>
      <c r="G27" s="258"/>
      <c r="H27" s="258"/>
      <c r="I27" s="258"/>
      <c r="J27" s="258"/>
      <c r="K27" s="258"/>
      <c r="L27" s="258"/>
      <c r="M27" s="258"/>
      <c r="N27" s="258"/>
    </row>
    <row r="28" spans="1:14" ht="12.75" customHeight="1">
      <c r="A28" s="98" t="s">
        <v>11</v>
      </c>
      <c r="B28" s="91">
        <v>18034</v>
      </c>
      <c r="C28" s="91">
        <v>30060</v>
      </c>
      <c r="D28" s="91">
        <v>14724</v>
      </c>
      <c r="E28" s="91">
        <v>2852</v>
      </c>
      <c r="F28" s="91">
        <v>1971</v>
      </c>
      <c r="G28" s="91">
        <v>2598</v>
      </c>
      <c r="H28" s="91">
        <v>3147</v>
      </c>
      <c r="I28" s="91">
        <v>6678</v>
      </c>
      <c r="J28" s="91">
        <v>2483</v>
      </c>
      <c r="K28" s="91">
        <v>454</v>
      </c>
      <c r="L28" s="91">
        <v>382</v>
      </c>
      <c r="M28" s="91">
        <v>173</v>
      </c>
      <c r="N28" s="97">
        <v>56688</v>
      </c>
    </row>
    <row r="29" spans="1:14" ht="12.75" customHeight="1">
      <c r="A29" s="100" t="s">
        <v>80</v>
      </c>
      <c r="B29" s="33">
        <v>13864</v>
      </c>
      <c r="C29" s="33">
        <v>24301</v>
      </c>
      <c r="D29" s="33">
        <v>12010</v>
      </c>
      <c r="E29" s="33">
        <v>2852</v>
      </c>
      <c r="F29" s="33">
        <v>1971</v>
      </c>
      <c r="G29" s="33">
        <v>2093</v>
      </c>
      <c r="H29" s="33">
        <v>2037</v>
      </c>
      <c r="I29" s="33">
        <v>5566</v>
      </c>
      <c r="J29" s="33">
        <v>2009</v>
      </c>
      <c r="K29" s="33">
        <v>419</v>
      </c>
      <c r="L29" s="33">
        <v>301</v>
      </c>
      <c r="M29" s="33">
        <v>142</v>
      </c>
      <c r="N29" s="83">
        <v>45097</v>
      </c>
    </row>
    <row r="30" spans="1:14" ht="12.75" customHeight="1">
      <c r="A30" s="101" t="s">
        <v>81</v>
      </c>
      <c r="B30" s="91">
        <v>4170</v>
      </c>
      <c r="C30" s="91">
        <v>5759</v>
      </c>
      <c r="D30" s="91">
        <v>2714</v>
      </c>
      <c r="E30" s="91">
        <v>0</v>
      </c>
      <c r="F30" s="91">
        <v>0</v>
      </c>
      <c r="G30" s="91">
        <v>505</v>
      </c>
      <c r="H30" s="91">
        <v>1110</v>
      </c>
      <c r="I30" s="91">
        <v>1112</v>
      </c>
      <c r="J30" s="91">
        <v>474</v>
      </c>
      <c r="K30" s="91">
        <v>35</v>
      </c>
      <c r="L30" s="90">
        <v>81</v>
      </c>
      <c r="M30" s="90">
        <v>31</v>
      </c>
      <c r="N30" s="97">
        <v>11181</v>
      </c>
    </row>
    <row r="31" spans="1:14" ht="12.75" customHeight="1">
      <c r="A31" s="87" t="s">
        <v>155</v>
      </c>
      <c r="B31" s="33">
        <v>3648</v>
      </c>
      <c r="C31" s="33">
        <v>4965</v>
      </c>
      <c r="D31" s="33">
        <v>2228</v>
      </c>
      <c r="E31" s="33">
        <v>782</v>
      </c>
      <c r="F31" s="33">
        <v>429</v>
      </c>
      <c r="G31" s="33">
        <v>378</v>
      </c>
      <c r="H31" s="33">
        <v>381</v>
      </c>
      <c r="I31" s="33">
        <v>1144</v>
      </c>
      <c r="J31" s="33">
        <v>419</v>
      </c>
      <c r="K31" s="33">
        <v>38</v>
      </c>
      <c r="L31" s="33">
        <v>68</v>
      </c>
      <c r="M31" s="33">
        <v>39</v>
      </c>
      <c r="N31" s="83">
        <v>10263</v>
      </c>
    </row>
    <row r="32" spans="1:14" ht="12.75" customHeight="1">
      <c r="A32" s="103" t="s">
        <v>13</v>
      </c>
      <c r="B32" s="91">
        <v>2644</v>
      </c>
      <c r="C32" s="91">
        <v>3998</v>
      </c>
      <c r="D32" s="91">
        <v>2258</v>
      </c>
      <c r="E32" s="91">
        <v>897</v>
      </c>
      <c r="F32" s="91">
        <v>319</v>
      </c>
      <c r="G32" s="91">
        <v>350</v>
      </c>
      <c r="H32" s="91">
        <v>2</v>
      </c>
      <c r="I32" s="91">
        <v>700</v>
      </c>
      <c r="J32" s="91">
        <v>185</v>
      </c>
      <c r="K32" s="91">
        <v>105</v>
      </c>
      <c r="L32" s="90">
        <v>46</v>
      </c>
      <c r="M32" s="90">
        <v>22</v>
      </c>
      <c r="N32" s="97">
        <v>7836</v>
      </c>
    </row>
    <row r="33" spans="1:14" ht="12.75" customHeight="1">
      <c r="A33" s="102" t="s">
        <v>14</v>
      </c>
      <c r="B33" s="33">
        <v>293</v>
      </c>
      <c r="C33" s="33">
        <v>1054</v>
      </c>
      <c r="D33" s="33">
        <v>371</v>
      </c>
      <c r="E33" s="80">
        <v>0</v>
      </c>
      <c r="F33" s="80">
        <v>0</v>
      </c>
      <c r="G33" s="33">
        <v>90</v>
      </c>
      <c r="H33" s="33">
        <v>130</v>
      </c>
      <c r="I33" s="33">
        <v>220</v>
      </c>
      <c r="J33" s="33">
        <v>74</v>
      </c>
      <c r="K33" s="33">
        <v>17</v>
      </c>
      <c r="L33" s="33">
        <v>13</v>
      </c>
      <c r="M33" s="33">
        <v>4</v>
      </c>
      <c r="N33" s="83">
        <v>1648</v>
      </c>
    </row>
    <row r="34" spans="1:14" ht="12.75" customHeight="1">
      <c r="A34" s="103" t="s">
        <v>15</v>
      </c>
      <c r="B34" s="91">
        <v>964</v>
      </c>
      <c r="C34" s="91">
        <v>1224</v>
      </c>
      <c r="D34" s="91">
        <v>438</v>
      </c>
      <c r="E34" s="93">
        <v>0</v>
      </c>
      <c r="F34" s="93">
        <v>0</v>
      </c>
      <c r="G34" s="91">
        <v>77</v>
      </c>
      <c r="H34" s="91">
        <v>141</v>
      </c>
      <c r="I34" s="91">
        <v>102</v>
      </c>
      <c r="J34" s="91">
        <v>25</v>
      </c>
      <c r="K34" s="91">
        <v>2</v>
      </c>
      <c r="L34" s="90">
        <v>11</v>
      </c>
      <c r="M34" s="90">
        <v>4</v>
      </c>
      <c r="N34" s="97">
        <v>2396</v>
      </c>
    </row>
    <row r="35" spans="1:14" ht="12.75" customHeight="1">
      <c r="A35" s="102" t="s">
        <v>16</v>
      </c>
      <c r="B35" s="33">
        <v>92</v>
      </c>
      <c r="C35" s="33">
        <v>293</v>
      </c>
      <c r="D35" s="33">
        <v>109</v>
      </c>
      <c r="E35" s="80">
        <v>0</v>
      </c>
      <c r="F35" s="80">
        <v>0</v>
      </c>
      <c r="G35" s="33">
        <v>42</v>
      </c>
      <c r="H35" s="33">
        <v>116</v>
      </c>
      <c r="I35" s="33">
        <v>80</v>
      </c>
      <c r="J35" s="33">
        <v>33</v>
      </c>
      <c r="K35" s="80">
        <v>0</v>
      </c>
      <c r="L35" s="33">
        <v>5</v>
      </c>
      <c r="M35" s="33">
        <v>2</v>
      </c>
      <c r="N35" s="83">
        <v>390</v>
      </c>
    </row>
    <row r="36" spans="1:14" ht="12.75" customHeight="1">
      <c r="A36" s="103" t="s">
        <v>17</v>
      </c>
      <c r="B36" s="91">
        <v>11</v>
      </c>
      <c r="C36" s="91">
        <v>551</v>
      </c>
      <c r="D36" s="91">
        <v>190</v>
      </c>
      <c r="E36" s="93">
        <v>0</v>
      </c>
      <c r="F36" s="93">
        <v>0</v>
      </c>
      <c r="G36" s="91">
        <v>62</v>
      </c>
      <c r="H36" s="91">
        <v>59</v>
      </c>
      <c r="I36" s="91">
        <v>148</v>
      </c>
      <c r="J36" s="91">
        <v>70</v>
      </c>
      <c r="K36" s="91">
        <v>8</v>
      </c>
      <c r="L36" s="90">
        <v>9</v>
      </c>
      <c r="M36" s="90">
        <v>1</v>
      </c>
      <c r="N36" s="97">
        <v>728</v>
      </c>
    </row>
    <row r="37" spans="1:14" ht="12.75" customHeight="1">
      <c r="A37" s="102" t="s">
        <v>18</v>
      </c>
      <c r="B37" s="33">
        <v>1693</v>
      </c>
      <c r="C37" s="33">
        <v>2621</v>
      </c>
      <c r="D37" s="33">
        <v>1115</v>
      </c>
      <c r="E37" s="33">
        <v>237</v>
      </c>
      <c r="F37" s="33">
        <v>239</v>
      </c>
      <c r="G37" s="33">
        <v>240</v>
      </c>
      <c r="H37" s="33">
        <v>114</v>
      </c>
      <c r="I37" s="33">
        <v>521</v>
      </c>
      <c r="J37" s="33">
        <v>195</v>
      </c>
      <c r="K37" s="33">
        <v>64</v>
      </c>
      <c r="L37" s="33">
        <v>32</v>
      </c>
      <c r="M37" s="33">
        <v>10</v>
      </c>
      <c r="N37" s="83">
        <v>5914</v>
      </c>
    </row>
    <row r="38" spans="1:14" ht="12.75" customHeight="1">
      <c r="A38" s="103" t="s">
        <v>19</v>
      </c>
      <c r="B38" s="91">
        <v>174</v>
      </c>
      <c r="C38" s="91">
        <v>583</v>
      </c>
      <c r="D38" s="91">
        <v>271</v>
      </c>
      <c r="E38" s="93">
        <v>0</v>
      </c>
      <c r="F38" s="93">
        <v>0</v>
      </c>
      <c r="G38" s="91">
        <v>60</v>
      </c>
      <c r="H38" s="91">
        <v>165</v>
      </c>
      <c r="I38" s="91">
        <v>89</v>
      </c>
      <c r="J38" s="91">
        <v>38</v>
      </c>
      <c r="K38" s="93">
        <v>0</v>
      </c>
      <c r="L38" s="90">
        <v>7</v>
      </c>
      <c r="M38" s="90">
        <v>3</v>
      </c>
      <c r="N38" s="97">
        <v>805</v>
      </c>
    </row>
    <row r="39" spans="1:14" ht="12.75" customHeight="1">
      <c r="A39" s="102" t="s">
        <v>20</v>
      </c>
      <c r="B39" s="33">
        <v>1627</v>
      </c>
      <c r="C39" s="33">
        <v>3702</v>
      </c>
      <c r="D39" s="33">
        <v>1706</v>
      </c>
      <c r="E39" s="33">
        <v>444</v>
      </c>
      <c r="F39" s="33">
        <v>452</v>
      </c>
      <c r="G39" s="33">
        <v>256</v>
      </c>
      <c r="H39" s="33">
        <v>337</v>
      </c>
      <c r="I39" s="33">
        <v>750</v>
      </c>
      <c r="J39" s="33">
        <v>311</v>
      </c>
      <c r="K39" s="33">
        <v>14</v>
      </c>
      <c r="L39" s="33">
        <v>30</v>
      </c>
      <c r="M39" s="33">
        <v>15</v>
      </c>
      <c r="N39" s="83">
        <v>5876</v>
      </c>
    </row>
    <row r="40" spans="1:14" ht="12.75" customHeight="1">
      <c r="A40" s="103" t="s">
        <v>21</v>
      </c>
      <c r="B40" s="91">
        <v>2467</v>
      </c>
      <c r="C40" s="91">
        <v>5388</v>
      </c>
      <c r="D40" s="91">
        <v>2827</v>
      </c>
      <c r="E40" s="91">
        <v>485</v>
      </c>
      <c r="F40" s="91">
        <v>504</v>
      </c>
      <c r="G40" s="91">
        <v>512</v>
      </c>
      <c r="H40" s="91">
        <v>394</v>
      </c>
      <c r="I40" s="91">
        <v>1370</v>
      </c>
      <c r="J40" s="91">
        <v>563</v>
      </c>
      <c r="K40" s="91">
        <v>114</v>
      </c>
      <c r="L40" s="90">
        <v>70</v>
      </c>
      <c r="M40" s="90">
        <v>35</v>
      </c>
      <c r="N40" s="97">
        <v>8709</v>
      </c>
    </row>
    <row r="41" spans="1:14" ht="12.75" customHeight="1">
      <c r="A41" s="102" t="s">
        <v>22</v>
      </c>
      <c r="B41" s="33">
        <v>1158</v>
      </c>
      <c r="C41" s="33">
        <v>1446</v>
      </c>
      <c r="D41" s="33">
        <v>945</v>
      </c>
      <c r="E41" s="80">
        <v>0</v>
      </c>
      <c r="F41" s="80">
        <v>0</v>
      </c>
      <c r="G41" s="33">
        <v>123</v>
      </c>
      <c r="H41" s="33">
        <v>243</v>
      </c>
      <c r="I41" s="33">
        <v>391</v>
      </c>
      <c r="J41" s="33">
        <v>115</v>
      </c>
      <c r="K41" s="33">
        <v>44</v>
      </c>
      <c r="L41" s="33">
        <v>24</v>
      </c>
      <c r="M41" s="33">
        <v>13</v>
      </c>
      <c r="N41" s="83">
        <v>3271</v>
      </c>
    </row>
    <row r="42" spans="1:14" ht="12.75" customHeight="1">
      <c r="A42" s="103" t="s">
        <v>23</v>
      </c>
      <c r="B42" s="91">
        <v>136</v>
      </c>
      <c r="C42" s="91">
        <v>350</v>
      </c>
      <c r="D42" s="91">
        <v>155</v>
      </c>
      <c r="E42" s="93">
        <v>0</v>
      </c>
      <c r="F42" s="93">
        <v>0</v>
      </c>
      <c r="G42" s="91">
        <v>30</v>
      </c>
      <c r="H42" s="91">
        <v>127</v>
      </c>
      <c r="I42" s="91">
        <v>170</v>
      </c>
      <c r="J42" s="91">
        <v>85</v>
      </c>
      <c r="K42" s="91">
        <v>9</v>
      </c>
      <c r="L42" s="90">
        <v>5</v>
      </c>
      <c r="M42" s="90">
        <v>1</v>
      </c>
      <c r="N42" s="97">
        <v>618</v>
      </c>
    </row>
    <row r="43" spans="1:14" ht="12.75" customHeight="1">
      <c r="A43" s="102" t="s">
        <v>24</v>
      </c>
      <c r="B43" s="33">
        <v>1251</v>
      </c>
      <c r="C43" s="33">
        <v>1289</v>
      </c>
      <c r="D43" s="33">
        <v>746</v>
      </c>
      <c r="E43" s="80">
        <v>0</v>
      </c>
      <c r="F43" s="80">
        <v>0</v>
      </c>
      <c r="G43" s="33">
        <v>120</v>
      </c>
      <c r="H43" s="33">
        <v>278</v>
      </c>
      <c r="I43" s="33">
        <v>354</v>
      </c>
      <c r="J43" s="33">
        <v>207</v>
      </c>
      <c r="K43" s="80">
        <v>0</v>
      </c>
      <c r="L43" s="33">
        <v>26</v>
      </c>
      <c r="M43" s="33">
        <v>8</v>
      </c>
      <c r="N43" s="83">
        <v>2983</v>
      </c>
    </row>
    <row r="44" spans="1:14" ht="12.75" customHeight="1">
      <c r="A44" s="103" t="s">
        <v>25</v>
      </c>
      <c r="B44" s="91">
        <v>991</v>
      </c>
      <c r="C44" s="91">
        <v>792</v>
      </c>
      <c r="D44" s="91">
        <v>461</v>
      </c>
      <c r="E44" s="93">
        <v>0</v>
      </c>
      <c r="F44" s="93">
        <v>0</v>
      </c>
      <c r="G44" s="91">
        <v>70</v>
      </c>
      <c r="H44" s="91">
        <v>155</v>
      </c>
      <c r="I44" s="91">
        <v>171</v>
      </c>
      <c r="J44" s="91">
        <v>58</v>
      </c>
      <c r="K44" s="91">
        <v>16</v>
      </c>
      <c r="L44" s="90">
        <v>13</v>
      </c>
      <c r="M44" s="90">
        <v>8</v>
      </c>
      <c r="N44" s="97">
        <v>1974</v>
      </c>
    </row>
    <row r="45" spans="1:14" ht="12.75" customHeight="1">
      <c r="A45" s="102" t="s">
        <v>26</v>
      </c>
      <c r="B45" s="33">
        <v>388</v>
      </c>
      <c r="C45" s="33">
        <v>987</v>
      </c>
      <c r="D45" s="33">
        <v>477</v>
      </c>
      <c r="E45" s="80">
        <v>7</v>
      </c>
      <c r="F45" s="80">
        <v>28</v>
      </c>
      <c r="G45" s="33">
        <v>100</v>
      </c>
      <c r="H45" s="33">
        <v>264</v>
      </c>
      <c r="I45" s="33">
        <v>292</v>
      </c>
      <c r="J45" s="33">
        <v>33</v>
      </c>
      <c r="K45" s="33">
        <v>23</v>
      </c>
      <c r="L45" s="33">
        <v>12</v>
      </c>
      <c r="M45" s="33">
        <v>4</v>
      </c>
      <c r="N45" s="83">
        <v>1817</v>
      </c>
    </row>
    <row r="46" spans="1:14" ht="12.75" customHeight="1">
      <c r="A46" s="99" t="s">
        <v>27</v>
      </c>
      <c r="B46" s="91">
        <v>497</v>
      </c>
      <c r="C46" s="91">
        <v>817</v>
      </c>
      <c r="D46" s="91">
        <v>427</v>
      </c>
      <c r="E46" s="93">
        <v>0</v>
      </c>
      <c r="F46" s="93">
        <v>0</v>
      </c>
      <c r="G46" s="91">
        <v>88</v>
      </c>
      <c r="H46" s="91">
        <v>241</v>
      </c>
      <c r="I46" s="91">
        <v>176</v>
      </c>
      <c r="J46" s="91">
        <v>72</v>
      </c>
      <c r="K46" s="93">
        <v>0</v>
      </c>
      <c r="L46" s="70">
        <v>11</v>
      </c>
      <c r="M46" s="70">
        <v>4</v>
      </c>
      <c r="N46" s="97">
        <v>1460</v>
      </c>
    </row>
    <row r="47" spans="1:14" ht="12.75" customHeight="1">
      <c r="A47" s="117"/>
      <c r="B47" s="260" t="s">
        <v>192</v>
      </c>
      <c r="C47" s="260"/>
      <c r="D47" s="260"/>
      <c r="E47" s="260"/>
      <c r="F47" s="260"/>
      <c r="G47" s="260"/>
      <c r="H47" s="260"/>
      <c r="I47" s="260"/>
      <c r="J47" s="260"/>
      <c r="K47" s="260"/>
      <c r="L47" s="260"/>
      <c r="M47" s="260"/>
      <c r="N47" s="260"/>
    </row>
    <row r="48" spans="1:14" ht="12.75" customHeight="1">
      <c r="A48" s="98" t="s">
        <v>11</v>
      </c>
      <c r="B48" s="91">
        <f>B8-B28</f>
        <v>2397</v>
      </c>
      <c r="C48" s="91">
        <f t="shared" ref="C48:N48" si="1">C8-C28</f>
        <v>-1052</v>
      </c>
      <c r="D48" s="91">
        <f t="shared" si="1"/>
        <v>-150</v>
      </c>
      <c r="E48" s="91">
        <f t="shared" si="1"/>
        <v>-2158</v>
      </c>
      <c r="F48" s="91">
        <f t="shared" si="1"/>
        <v>-585</v>
      </c>
      <c r="G48" s="91">
        <f t="shared" si="1"/>
        <v>29</v>
      </c>
      <c r="H48" s="91">
        <f t="shared" si="1"/>
        <v>1328</v>
      </c>
      <c r="I48" s="91">
        <f t="shared" si="1"/>
        <v>-462</v>
      </c>
      <c r="J48" s="91">
        <f t="shared" si="1"/>
        <v>-121</v>
      </c>
      <c r="K48" s="91">
        <f t="shared" ref="K48:M48" si="2">K8-K28</f>
        <v>169</v>
      </c>
      <c r="L48" s="91">
        <f t="shared" si="1"/>
        <v>28</v>
      </c>
      <c r="M48" s="91">
        <f t="shared" si="2"/>
        <v>15</v>
      </c>
      <c r="N48" s="97">
        <f t="shared" si="1"/>
        <v>0</v>
      </c>
    </row>
    <row r="49" spans="1:14" ht="12.75" customHeight="1">
      <c r="A49" s="100" t="s">
        <v>80</v>
      </c>
      <c r="B49" s="33">
        <f t="shared" ref="B49:N66" si="3">B9-B29</f>
        <v>2208</v>
      </c>
      <c r="C49" s="33">
        <f t="shared" si="3"/>
        <v>-1040</v>
      </c>
      <c r="D49" s="33">
        <f t="shared" si="3"/>
        <v>-114</v>
      </c>
      <c r="E49" s="33">
        <f t="shared" si="3"/>
        <v>-2158</v>
      </c>
      <c r="F49" s="33">
        <f t="shared" si="3"/>
        <v>-585</v>
      </c>
      <c r="G49" s="33">
        <f t="shared" si="3"/>
        <v>5</v>
      </c>
      <c r="H49" s="33">
        <f t="shared" si="3"/>
        <v>1300</v>
      </c>
      <c r="I49" s="33">
        <f t="shared" si="3"/>
        <v>-363</v>
      </c>
      <c r="J49" s="33">
        <f t="shared" si="3"/>
        <v>-78</v>
      </c>
      <c r="K49" s="33">
        <f t="shared" ref="K49:M49" si="4">K9-K29</f>
        <v>142</v>
      </c>
      <c r="L49" s="33">
        <f t="shared" si="3"/>
        <v>24</v>
      </c>
      <c r="M49" s="33">
        <f t="shared" si="4"/>
        <v>12</v>
      </c>
      <c r="N49" s="83">
        <f t="shared" si="3"/>
        <v>325</v>
      </c>
    </row>
    <row r="50" spans="1:14" ht="12.75" customHeight="1">
      <c r="A50" s="101" t="s">
        <v>81</v>
      </c>
      <c r="B50" s="91">
        <f t="shared" si="3"/>
        <v>189</v>
      </c>
      <c r="C50" s="91">
        <f t="shared" si="3"/>
        <v>-12</v>
      </c>
      <c r="D50" s="91">
        <f t="shared" si="3"/>
        <v>-36</v>
      </c>
      <c r="E50" s="91">
        <f t="shared" si="3"/>
        <v>0</v>
      </c>
      <c r="F50" s="91">
        <f t="shared" si="3"/>
        <v>0</v>
      </c>
      <c r="G50" s="91">
        <f t="shared" si="3"/>
        <v>24</v>
      </c>
      <c r="H50" s="91">
        <f t="shared" si="3"/>
        <v>28</v>
      </c>
      <c r="I50" s="91">
        <f t="shared" si="3"/>
        <v>-99</v>
      </c>
      <c r="J50" s="91">
        <f t="shared" si="3"/>
        <v>-43</v>
      </c>
      <c r="K50" s="91">
        <f t="shared" ref="K50:M50" si="5">K10-K30</f>
        <v>27</v>
      </c>
      <c r="L50" s="90">
        <f t="shared" si="3"/>
        <v>4</v>
      </c>
      <c r="M50" s="90">
        <f t="shared" si="5"/>
        <v>3</v>
      </c>
      <c r="N50" s="97">
        <f t="shared" si="3"/>
        <v>85</v>
      </c>
    </row>
    <row r="51" spans="1:14" ht="12.75" customHeight="1">
      <c r="A51" s="102" t="s">
        <v>12</v>
      </c>
      <c r="B51" s="33">
        <f t="shared" si="3"/>
        <v>850</v>
      </c>
      <c r="C51" s="33">
        <f t="shared" si="3"/>
        <v>-599</v>
      </c>
      <c r="D51" s="33">
        <f t="shared" si="3"/>
        <v>-125</v>
      </c>
      <c r="E51" s="33">
        <f t="shared" si="3"/>
        <v>-558</v>
      </c>
      <c r="F51" s="33">
        <f t="shared" si="3"/>
        <v>-28</v>
      </c>
      <c r="G51" s="33">
        <f t="shared" si="3"/>
        <v>-2</v>
      </c>
      <c r="H51" s="33">
        <f t="shared" si="3"/>
        <v>151</v>
      </c>
      <c r="I51" s="33">
        <f t="shared" si="3"/>
        <v>25</v>
      </c>
      <c r="J51" s="33">
        <f t="shared" si="3"/>
        <v>77</v>
      </c>
      <c r="K51" s="33">
        <f t="shared" ref="K51:M51" si="6">K11-K31</f>
        <v>122</v>
      </c>
      <c r="L51" s="33">
        <f t="shared" si="3"/>
        <v>2</v>
      </c>
      <c r="M51" s="33">
        <f t="shared" si="6"/>
        <v>1</v>
      </c>
      <c r="N51" s="83">
        <f t="shared" si="3"/>
        <v>0</v>
      </c>
    </row>
    <row r="52" spans="1:14" ht="12.75" customHeight="1">
      <c r="A52" s="103" t="s">
        <v>13</v>
      </c>
      <c r="B52" s="91">
        <f t="shared" si="3"/>
        <v>356</v>
      </c>
      <c r="C52" s="91">
        <f t="shared" si="3"/>
        <v>-49</v>
      </c>
      <c r="D52" s="91">
        <f t="shared" si="3"/>
        <v>8</v>
      </c>
      <c r="E52" s="91">
        <f t="shared" si="3"/>
        <v>-897</v>
      </c>
      <c r="F52" s="91">
        <f t="shared" si="3"/>
        <v>1</v>
      </c>
      <c r="G52" s="91">
        <f t="shared" si="3"/>
        <v>8</v>
      </c>
      <c r="H52" s="91">
        <f t="shared" si="3"/>
        <v>828</v>
      </c>
      <c r="I52" s="91">
        <f t="shared" si="3"/>
        <v>8</v>
      </c>
      <c r="J52" s="91">
        <f t="shared" si="3"/>
        <v>2</v>
      </c>
      <c r="K52" s="91">
        <f t="shared" ref="K52:M52" si="7">K12-K32</f>
        <v>11</v>
      </c>
      <c r="L52" s="90">
        <f t="shared" si="3"/>
        <v>17</v>
      </c>
      <c r="M52" s="90">
        <f t="shared" si="7"/>
        <v>8</v>
      </c>
      <c r="N52" s="97">
        <f t="shared" si="3"/>
        <v>0</v>
      </c>
    </row>
    <row r="53" spans="1:14" ht="12.75" customHeight="1">
      <c r="A53" s="102" t="s">
        <v>14</v>
      </c>
      <c r="B53" s="33">
        <f t="shared" si="3"/>
        <v>1</v>
      </c>
      <c r="C53" s="33">
        <f t="shared" si="3"/>
        <v>65</v>
      </c>
      <c r="D53" s="33">
        <f t="shared" si="3"/>
        <v>17</v>
      </c>
      <c r="E53" s="80">
        <f t="shared" si="3"/>
        <v>0</v>
      </c>
      <c r="F53" s="80">
        <f t="shared" si="3"/>
        <v>0</v>
      </c>
      <c r="G53" s="33">
        <f t="shared" si="3"/>
        <v>5</v>
      </c>
      <c r="H53" s="33">
        <f t="shared" si="3"/>
        <v>7</v>
      </c>
      <c r="I53" s="33">
        <f t="shared" si="3"/>
        <v>-18</v>
      </c>
      <c r="J53" s="33">
        <f t="shared" si="3"/>
        <v>11</v>
      </c>
      <c r="K53" s="33">
        <f t="shared" ref="K53:M53" si="8">K13-K33</f>
        <v>3</v>
      </c>
      <c r="L53" s="33">
        <f t="shared" si="3"/>
        <v>0</v>
      </c>
      <c r="M53" s="33">
        <f t="shared" si="8"/>
        <v>0</v>
      </c>
      <c r="N53" s="83">
        <f t="shared" si="3"/>
        <v>0</v>
      </c>
    </row>
    <row r="54" spans="1:14" ht="12.75" customHeight="1">
      <c r="A54" s="103" t="s">
        <v>15</v>
      </c>
      <c r="B54" s="91">
        <f t="shared" si="3"/>
        <v>85</v>
      </c>
      <c r="C54" s="91">
        <f t="shared" si="3"/>
        <v>-5</v>
      </c>
      <c r="D54" s="91">
        <f t="shared" si="3"/>
        <v>6</v>
      </c>
      <c r="E54" s="93">
        <f t="shared" si="3"/>
        <v>0</v>
      </c>
      <c r="F54" s="93">
        <f t="shared" si="3"/>
        <v>0</v>
      </c>
      <c r="G54" s="91">
        <f t="shared" si="3"/>
        <v>4</v>
      </c>
      <c r="H54" s="91">
        <f t="shared" si="3"/>
        <v>10</v>
      </c>
      <c r="I54" s="91">
        <f t="shared" si="3"/>
        <v>1</v>
      </c>
      <c r="J54" s="91">
        <f t="shared" si="3"/>
        <v>0</v>
      </c>
      <c r="K54" s="91">
        <f t="shared" ref="K54:M54" si="9">K14-K34</f>
        <v>12</v>
      </c>
      <c r="L54" s="90">
        <f t="shared" si="3"/>
        <v>0</v>
      </c>
      <c r="M54" s="90">
        <f t="shared" si="9"/>
        <v>0</v>
      </c>
      <c r="N54" s="97">
        <f t="shared" si="3"/>
        <v>0</v>
      </c>
    </row>
    <row r="55" spans="1:14" ht="12.75" customHeight="1">
      <c r="A55" s="102" t="s">
        <v>16</v>
      </c>
      <c r="B55" s="33">
        <f t="shared" si="3"/>
        <v>17</v>
      </c>
      <c r="C55" s="33">
        <f t="shared" si="3"/>
        <v>-103</v>
      </c>
      <c r="D55" s="33">
        <f t="shared" si="3"/>
        <v>-5</v>
      </c>
      <c r="E55" s="80">
        <f t="shared" si="3"/>
        <v>0</v>
      </c>
      <c r="F55" s="80">
        <f t="shared" si="3"/>
        <v>0</v>
      </c>
      <c r="G55" s="33">
        <f t="shared" si="3"/>
        <v>-33</v>
      </c>
      <c r="H55" s="33">
        <f t="shared" si="3"/>
        <v>-51</v>
      </c>
      <c r="I55" s="33">
        <f t="shared" si="3"/>
        <v>6</v>
      </c>
      <c r="J55" s="33">
        <f t="shared" si="3"/>
        <v>7</v>
      </c>
      <c r="K55" s="80">
        <f t="shared" ref="K55:M55" si="10">K15-K35</f>
        <v>0</v>
      </c>
      <c r="L55" s="33">
        <f t="shared" si="3"/>
        <v>0</v>
      </c>
      <c r="M55" s="33">
        <f t="shared" si="10"/>
        <v>0</v>
      </c>
      <c r="N55" s="83">
        <f t="shared" si="3"/>
        <v>0</v>
      </c>
    </row>
    <row r="56" spans="1:14" ht="12.75" customHeight="1">
      <c r="A56" s="103" t="s">
        <v>17</v>
      </c>
      <c r="B56" s="91">
        <f t="shared" si="3"/>
        <v>1</v>
      </c>
      <c r="C56" s="91">
        <f t="shared" si="3"/>
        <v>33</v>
      </c>
      <c r="D56" s="91">
        <f t="shared" si="3"/>
        <v>6</v>
      </c>
      <c r="E56" s="93">
        <f t="shared" si="3"/>
        <v>0</v>
      </c>
      <c r="F56" s="93">
        <f t="shared" si="3"/>
        <v>0</v>
      </c>
      <c r="G56" s="91">
        <f t="shared" si="3"/>
        <v>7</v>
      </c>
      <c r="H56" s="91">
        <f t="shared" si="3"/>
        <v>9</v>
      </c>
      <c r="I56" s="91">
        <f t="shared" si="3"/>
        <v>-31</v>
      </c>
      <c r="J56" s="91">
        <f t="shared" si="3"/>
        <v>-12</v>
      </c>
      <c r="K56" s="91">
        <f t="shared" ref="K56:M56" si="11">K16-K36</f>
        <v>-3</v>
      </c>
      <c r="L56" s="90">
        <f t="shared" si="3"/>
        <v>1</v>
      </c>
      <c r="M56" s="90">
        <f t="shared" si="11"/>
        <v>1</v>
      </c>
      <c r="N56" s="97">
        <f t="shared" si="3"/>
        <v>0</v>
      </c>
    </row>
    <row r="57" spans="1:14" ht="12.75" customHeight="1">
      <c r="A57" s="102" t="s">
        <v>18</v>
      </c>
      <c r="B57" s="33">
        <f t="shared" si="3"/>
        <v>199</v>
      </c>
      <c r="C57" s="33">
        <f t="shared" si="3"/>
        <v>806</v>
      </c>
      <c r="D57" s="33">
        <f t="shared" si="3"/>
        <v>3</v>
      </c>
      <c r="E57" s="33">
        <f t="shared" si="3"/>
        <v>-37</v>
      </c>
      <c r="F57" s="33">
        <f t="shared" si="3"/>
        <v>-29</v>
      </c>
      <c r="G57" s="33">
        <f t="shared" si="3"/>
        <v>23</v>
      </c>
      <c r="H57" s="33">
        <f t="shared" si="3"/>
        <v>13</v>
      </c>
      <c r="I57" s="33">
        <f t="shared" si="3"/>
        <v>-29</v>
      </c>
      <c r="J57" s="33">
        <f t="shared" si="3"/>
        <v>-9</v>
      </c>
      <c r="K57" s="33">
        <f t="shared" ref="K57:M57" si="12">K17-K37</f>
        <v>7</v>
      </c>
      <c r="L57" s="33">
        <f t="shared" si="3"/>
        <v>0</v>
      </c>
      <c r="M57" s="33">
        <f t="shared" si="12"/>
        <v>0</v>
      </c>
      <c r="N57" s="83">
        <f t="shared" si="3"/>
        <v>0</v>
      </c>
    </row>
    <row r="58" spans="1:14" ht="12.75" customHeight="1">
      <c r="A58" s="103" t="s">
        <v>19</v>
      </c>
      <c r="B58" s="91">
        <f t="shared" si="3"/>
        <v>-6</v>
      </c>
      <c r="C58" s="91">
        <f t="shared" si="3"/>
        <v>-17</v>
      </c>
      <c r="D58" s="91">
        <f t="shared" si="3"/>
        <v>-1</v>
      </c>
      <c r="E58" s="93">
        <f t="shared" si="3"/>
        <v>0</v>
      </c>
      <c r="F58" s="93">
        <f t="shared" si="3"/>
        <v>0</v>
      </c>
      <c r="G58" s="91">
        <f t="shared" si="3"/>
        <v>1</v>
      </c>
      <c r="H58" s="91">
        <f t="shared" si="3"/>
        <v>2</v>
      </c>
      <c r="I58" s="91">
        <f t="shared" si="3"/>
        <v>-26</v>
      </c>
      <c r="J58" s="91">
        <f t="shared" si="3"/>
        <v>-9</v>
      </c>
      <c r="K58" s="93">
        <f t="shared" ref="K58:M58" si="13">K18-K38</f>
        <v>0</v>
      </c>
      <c r="L58" s="90">
        <f t="shared" si="3"/>
        <v>1</v>
      </c>
      <c r="M58" s="90">
        <f t="shared" si="13"/>
        <v>1</v>
      </c>
      <c r="N58" s="97">
        <f t="shared" si="3"/>
        <v>0</v>
      </c>
    </row>
    <row r="59" spans="1:14" ht="12.75" customHeight="1">
      <c r="A59" s="102" t="s">
        <v>20</v>
      </c>
      <c r="B59" s="33">
        <f t="shared" si="3"/>
        <v>358</v>
      </c>
      <c r="C59" s="33">
        <f t="shared" si="3"/>
        <v>-513</v>
      </c>
      <c r="D59" s="33">
        <f t="shared" si="3"/>
        <v>-55</v>
      </c>
      <c r="E59" s="33">
        <f t="shared" si="3"/>
        <v>-328</v>
      </c>
      <c r="F59" s="33">
        <f t="shared" si="3"/>
        <v>-311</v>
      </c>
      <c r="G59" s="33">
        <f t="shared" si="3"/>
        <v>-2</v>
      </c>
      <c r="H59" s="33">
        <f t="shared" si="3"/>
        <v>304</v>
      </c>
      <c r="I59" s="33">
        <f t="shared" si="3"/>
        <v>-89</v>
      </c>
      <c r="J59" s="33">
        <f t="shared" si="3"/>
        <v>-74</v>
      </c>
      <c r="K59" s="33">
        <f t="shared" ref="K59:M59" si="14">K19-K39</f>
        <v>-2</v>
      </c>
      <c r="L59" s="33">
        <f t="shared" si="3"/>
        <v>-1</v>
      </c>
      <c r="M59" s="33">
        <f t="shared" si="14"/>
        <v>0</v>
      </c>
      <c r="N59" s="83">
        <f t="shared" si="3"/>
        <v>0</v>
      </c>
    </row>
    <row r="60" spans="1:14" ht="12.75" customHeight="1">
      <c r="A60" s="103" t="s">
        <v>21</v>
      </c>
      <c r="B60" s="91">
        <f t="shared" si="3"/>
        <v>112</v>
      </c>
      <c r="C60" s="91">
        <f t="shared" si="3"/>
        <v>-725</v>
      </c>
      <c r="D60" s="91">
        <f t="shared" si="3"/>
        <v>-98</v>
      </c>
      <c r="E60" s="91">
        <f t="shared" si="3"/>
        <v>-331</v>
      </c>
      <c r="F60" s="91">
        <f t="shared" si="3"/>
        <v>-190</v>
      </c>
      <c r="G60" s="91">
        <f t="shared" si="3"/>
        <v>2</v>
      </c>
      <c r="H60" s="91">
        <f t="shared" si="3"/>
        <v>46</v>
      </c>
      <c r="I60" s="91">
        <f t="shared" si="3"/>
        <v>-108</v>
      </c>
      <c r="J60" s="91">
        <f t="shared" si="3"/>
        <v>-81</v>
      </c>
      <c r="K60" s="91">
        <f t="shared" ref="K60:M60" si="15">K20-K40</f>
        <v>16</v>
      </c>
      <c r="L60" s="90">
        <f t="shared" si="3"/>
        <v>5</v>
      </c>
      <c r="M60" s="90">
        <f t="shared" si="15"/>
        <v>2</v>
      </c>
      <c r="N60" s="97">
        <f t="shared" si="3"/>
        <v>0</v>
      </c>
    </row>
    <row r="61" spans="1:14" ht="12.75" customHeight="1">
      <c r="A61" s="102" t="s">
        <v>22</v>
      </c>
      <c r="B61" s="33">
        <f t="shared" si="3"/>
        <v>293</v>
      </c>
      <c r="C61" s="33">
        <f t="shared" si="3"/>
        <v>-35</v>
      </c>
      <c r="D61" s="33">
        <f t="shared" si="3"/>
        <v>-11</v>
      </c>
      <c r="E61" s="80">
        <f t="shared" si="3"/>
        <v>0</v>
      </c>
      <c r="F61" s="80">
        <f t="shared" si="3"/>
        <v>0</v>
      </c>
      <c r="G61" s="33">
        <f t="shared" si="3"/>
        <v>2</v>
      </c>
      <c r="H61" s="33">
        <f t="shared" si="3"/>
        <v>-14</v>
      </c>
      <c r="I61" s="33">
        <f t="shared" si="3"/>
        <v>-44</v>
      </c>
      <c r="J61" s="33">
        <f t="shared" si="3"/>
        <v>0</v>
      </c>
      <c r="K61" s="33">
        <f t="shared" ref="K61:M61" si="16">K21-K41</f>
        <v>-6</v>
      </c>
      <c r="L61" s="33">
        <f t="shared" si="3"/>
        <v>0</v>
      </c>
      <c r="M61" s="33">
        <f t="shared" si="16"/>
        <v>0</v>
      </c>
      <c r="N61" s="83">
        <f t="shared" si="3"/>
        <v>0</v>
      </c>
    </row>
    <row r="62" spans="1:14" ht="12.75" customHeight="1">
      <c r="A62" s="103" t="s">
        <v>23</v>
      </c>
      <c r="B62" s="91">
        <f t="shared" si="3"/>
        <v>26</v>
      </c>
      <c r="C62" s="91">
        <f t="shared" si="3"/>
        <v>-67</v>
      </c>
      <c r="D62" s="91">
        <f t="shared" si="3"/>
        <v>2</v>
      </c>
      <c r="E62" s="93">
        <f t="shared" si="3"/>
        <v>0</v>
      </c>
      <c r="F62" s="93">
        <f t="shared" si="3"/>
        <v>0</v>
      </c>
      <c r="G62" s="91">
        <f t="shared" si="3"/>
        <v>1</v>
      </c>
      <c r="H62" s="91">
        <f t="shared" si="3"/>
        <v>-69</v>
      </c>
      <c r="I62" s="91">
        <f t="shared" si="3"/>
        <v>-12</v>
      </c>
      <c r="J62" s="91">
        <f t="shared" si="3"/>
        <v>-28</v>
      </c>
      <c r="K62" s="91">
        <f t="shared" ref="K62:M62" si="17">K22-K42</f>
        <v>1</v>
      </c>
      <c r="L62" s="90">
        <f t="shared" si="3"/>
        <v>0</v>
      </c>
      <c r="M62" s="90">
        <f t="shared" si="17"/>
        <v>0</v>
      </c>
      <c r="N62" s="97">
        <f t="shared" si="3"/>
        <v>0</v>
      </c>
    </row>
    <row r="63" spans="1:14" ht="12.75" customHeight="1">
      <c r="A63" s="102" t="s">
        <v>24</v>
      </c>
      <c r="B63" s="33">
        <f t="shared" si="3"/>
        <v>60</v>
      </c>
      <c r="C63" s="33">
        <f t="shared" si="3"/>
        <v>37</v>
      </c>
      <c r="D63" s="33">
        <f t="shared" si="3"/>
        <v>6</v>
      </c>
      <c r="E63" s="80">
        <f t="shared" si="3"/>
        <v>0</v>
      </c>
      <c r="F63" s="80">
        <f t="shared" si="3"/>
        <v>0</v>
      </c>
      <c r="G63" s="33">
        <f t="shared" si="3"/>
        <v>16</v>
      </c>
      <c r="H63" s="33">
        <f t="shared" si="3"/>
        <v>14</v>
      </c>
      <c r="I63" s="33">
        <f t="shared" si="3"/>
        <v>-37</v>
      </c>
      <c r="J63" s="33">
        <f t="shared" si="3"/>
        <v>-25</v>
      </c>
      <c r="K63" s="80">
        <f t="shared" ref="K63:M63" si="18">K23-K43</f>
        <v>0</v>
      </c>
      <c r="L63" s="33">
        <f t="shared" si="3"/>
        <v>3</v>
      </c>
      <c r="M63" s="33">
        <f t="shared" si="18"/>
        <v>0</v>
      </c>
      <c r="N63" s="83">
        <f t="shared" si="3"/>
        <v>0</v>
      </c>
    </row>
    <row r="64" spans="1:14" ht="12.75" customHeight="1">
      <c r="A64" s="103" t="s">
        <v>25</v>
      </c>
      <c r="B64" s="91">
        <f t="shared" si="3"/>
        <v>19</v>
      </c>
      <c r="C64" s="91">
        <f t="shared" si="3"/>
        <v>-40</v>
      </c>
      <c r="D64" s="91">
        <f t="shared" si="3"/>
        <v>-25</v>
      </c>
      <c r="E64" s="93">
        <f t="shared" si="3"/>
        <v>0</v>
      </c>
      <c r="F64" s="93">
        <f t="shared" si="3"/>
        <v>0</v>
      </c>
      <c r="G64" s="91">
        <f t="shared" si="3"/>
        <v>-3</v>
      </c>
      <c r="H64" s="91">
        <f t="shared" si="3"/>
        <v>-1</v>
      </c>
      <c r="I64" s="91">
        <f t="shared" si="3"/>
        <v>1</v>
      </c>
      <c r="J64" s="91">
        <f t="shared" si="3"/>
        <v>-14</v>
      </c>
      <c r="K64" s="91">
        <f t="shared" ref="K64:M64" si="19">K24-K44</f>
        <v>12</v>
      </c>
      <c r="L64" s="90">
        <f t="shared" si="3"/>
        <v>-1</v>
      </c>
      <c r="M64" s="90">
        <f t="shared" si="19"/>
        <v>0</v>
      </c>
      <c r="N64" s="97">
        <f t="shared" si="3"/>
        <v>0</v>
      </c>
    </row>
    <row r="65" spans="1:14" ht="12.75" customHeight="1">
      <c r="A65" s="102" t="s">
        <v>26</v>
      </c>
      <c r="B65" s="33">
        <f t="shared" si="3"/>
        <v>-4</v>
      </c>
      <c r="C65" s="33">
        <f t="shared" si="3"/>
        <v>212</v>
      </c>
      <c r="D65" s="33">
        <f t="shared" si="3"/>
        <v>161</v>
      </c>
      <c r="E65" s="80">
        <f t="shared" si="3"/>
        <v>-7</v>
      </c>
      <c r="F65" s="80">
        <f t="shared" si="3"/>
        <v>-28</v>
      </c>
      <c r="G65" s="33">
        <f t="shared" si="3"/>
        <v>-1</v>
      </c>
      <c r="H65" s="33">
        <f t="shared" si="3"/>
        <v>83</v>
      </c>
      <c r="I65" s="33">
        <f t="shared" si="3"/>
        <v>-89</v>
      </c>
      <c r="J65" s="33">
        <f t="shared" si="3"/>
        <v>40</v>
      </c>
      <c r="K65" s="33">
        <f t="shared" ref="K65:M65" si="20">K25-K45</f>
        <v>-4</v>
      </c>
      <c r="L65" s="33">
        <f t="shared" si="3"/>
        <v>0</v>
      </c>
      <c r="M65" s="33">
        <f t="shared" si="20"/>
        <v>0</v>
      </c>
      <c r="N65" s="83">
        <f t="shared" si="3"/>
        <v>0</v>
      </c>
    </row>
    <row r="66" spans="1:14" ht="12.75" customHeight="1">
      <c r="A66" s="104" t="s">
        <v>27</v>
      </c>
      <c r="B66" s="91">
        <f t="shared" si="3"/>
        <v>30</v>
      </c>
      <c r="C66" s="91">
        <f t="shared" si="3"/>
        <v>-52</v>
      </c>
      <c r="D66" s="91">
        <f t="shared" si="3"/>
        <v>-39</v>
      </c>
      <c r="E66" s="93">
        <f t="shared" si="3"/>
        <v>0</v>
      </c>
      <c r="F66" s="93">
        <f t="shared" si="3"/>
        <v>0</v>
      </c>
      <c r="G66" s="91">
        <f t="shared" si="3"/>
        <v>1</v>
      </c>
      <c r="H66" s="91">
        <f t="shared" si="3"/>
        <v>-4</v>
      </c>
      <c r="I66" s="91">
        <f t="shared" si="3"/>
        <v>-20</v>
      </c>
      <c r="J66" s="91">
        <f t="shared" si="3"/>
        <v>-6</v>
      </c>
      <c r="K66" s="93">
        <f t="shared" ref="K66:M66" si="21">K26-K46</f>
        <v>0</v>
      </c>
      <c r="L66" s="70">
        <f t="shared" si="3"/>
        <v>1</v>
      </c>
      <c r="M66" s="70">
        <f t="shared" si="21"/>
        <v>2</v>
      </c>
      <c r="N66" s="97">
        <f t="shared" si="3"/>
        <v>0</v>
      </c>
    </row>
    <row r="67" spans="1:14" ht="12.75" customHeight="1">
      <c r="A67" s="257" t="s">
        <v>194</v>
      </c>
      <c r="B67" s="257"/>
      <c r="C67" s="257"/>
      <c r="D67" s="257"/>
      <c r="E67" s="257"/>
      <c r="F67" s="257"/>
      <c r="G67" s="257"/>
      <c r="H67" s="257"/>
      <c r="I67" s="257"/>
      <c r="J67" s="257"/>
      <c r="K67" s="257"/>
      <c r="L67" s="257"/>
      <c r="M67" s="257"/>
      <c r="N67" s="257"/>
    </row>
    <row r="68" spans="1:14" ht="12.75" customHeight="1">
      <c r="A68" s="249" t="s">
        <v>85</v>
      </c>
      <c r="B68" s="249"/>
      <c r="C68" s="249"/>
      <c r="D68" s="249"/>
      <c r="E68" s="249"/>
      <c r="F68" s="249"/>
      <c r="G68" s="249"/>
      <c r="H68" s="249"/>
      <c r="I68" s="249"/>
      <c r="J68" s="249"/>
      <c r="K68" s="249"/>
      <c r="L68" s="249"/>
      <c r="M68" s="249"/>
      <c r="N68" s="249"/>
    </row>
    <row r="69" spans="1:14" ht="12.75" customHeight="1">
      <c r="A69" s="261" t="s">
        <v>135</v>
      </c>
      <c r="B69" s="261"/>
      <c r="C69" s="261"/>
      <c r="D69" s="261"/>
      <c r="E69" s="261"/>
      <c r="F69" s="261"/>
      <c r="G69" s="261"/>
      <c r="H69" s="261"/>
      <c r="I69" s="261"/>
      <c r="J69" s="261"/>
      <c r="K69" s="261"/>
      <c r="L69" s="261"/>
      <c r="M69" s="261"/>
      <c r="N69" s="261"/>
    </row>
    <row r="70" spans="1:14" ht="12.75" customHeight="1">
      <c r="A70" s="249" t="s">
        <v>158</v>
      </c>
      <c r="B70" s="249"/>
      <c r="C70" s="249"/>
      <c r="D70" s="249"/>
      <c r="E70" s="249"/>
      <c r="F70" s="249"/>
      <c r="G70" s="249"/>
      <c r="H70" s="249"/>
      <c r="I70" s="249"/>
      <c r="J70" s="249"/>
      <c r="K70" s="249"/>
      <c r="L70" s="249"/>
      <c r="M70" s="249"/>
      <c r="N70" s="249"/>
    </row>
    <row r="71" spans="1:14" ht="12.75" customHeight="1">
      <c r="A71" s="253" t="s">
        <v>159</v>
      </c>
      <c r="B71" s="253"/>
      <c r="C71" s="253"/>
      <c r="D71" s="253"/>
      <c r="E71" s="253"/>
      <c r="F71" s="253"/>
      <c r="G71" s="253"/>
      <c r="H71" s="253"/>
      <c r="I71" s="253"/>
      <c r="J71" s="253"/>
      <c r="K71" s="253"/>
      <c r="L71" s="253"/>
      <c r="M71" s="253"/>
      <c r="N71" s="253"/>
    </row>
    <row r="72" spans="1:14" ht="12.75" customHeight="1">
      <c r="A72" s="253" t="s">
        <v>152</v>
      </c>
      <c r="B72" s="253"/>
      <c r="C72" s="253"/>
      <c r="D72" s="253"/>
      <c r="E72" s="253"/>
      <c r="F72" s="253"/>
      <c r="G72" s="253"/>
      <c r="H72" s="253"/>
      <c r="I72" s="253"/>
      <c r="J72" s="253"/>
      <c r="K72" s="253"/>
      <c r="L72" s="253"/>
      <c r="M72" s="253"/>
      <c r="N72" s="253"/>
    </row>
    <row r="73" spans="1:14" ht="12.75" customHeight="1">
      <c r="A73" s="277" t="s">
        <v>153</v>
      </c>
      <c r="B73" s="277"/>
      <c r="C73" s="277"/>
      <c r="D73" s="277"/>
      <c r="E73" s="277"/>
      <c r="F73" s="277"/>
      <c r="G73" s="277"/>
      <c r="H73" s="277"/>
      <c r="I73" s="277"/>
      <c r="J73" s="277"/>
      <c r="K73" s="277"/>
      <c r="L73" s="277"/>
      <c r="M73" s="277"/>
      <c r="N73" s="277"/>
    </row>
    <row r="74" spans="1:14" ht="12.75" customHeight="1">
      <c r="A74" s="277" t="s">
        <v>114</v>
      </c>
      <c r="B74" s="277"/>
      <c r="C74" s="277"/>
      <c r="D74" s="277"/>
      <c r="E74" s="277"/>
      <c r="F74" s="277"/>
      <c r="G74" s="277"/>
      <c r="H74" s="277"/>
      <c r="I74" s="277"/>
      <c r="J74" s="277"/>
      <c r="K74" s="277"/>
      <c r="L74" s="277"/>
      <c r="M74" s="277"/>
      <c r="N74" s="277"/>
    </row>
    <row r="75" spans="1:14" ht="12.75" customHeight="1">
      <c r="A75" s="262" t="s">
        <v>221</v>
      </c>
      <c r="B75" s="262"/>
      <c r="C75" s="262"/>
      <c r="D75" s="262"/>
      <c r="E75" s="262"/>
      <c r="F75" s="262"/>
      <c r="G75" s="262"/>
      <c r="H75" s="262"/>
      <c r="I75" s="262"/>
      <c r="J75" s="262"/>
      <c r="K75" s="262"/>
      <c r="L75" s="262"/>
      <c r="M75" s="262"/>
      <c r="N75" s="262"/>
    </row>
    <row r="76" spans="1:14" ht="12.75" customHeight="1">
      <c r="A76" s="262" t="s">
        <v>275</v>
      </c>
      <c r="B76" s="262"/>
      <c r="C76" s="262"/>
      <c r="D76" s="262"/>
      <c r="E76" s="262"/>
      <c r="F76" s="262"/>
      <c r="G76" s="262"/>
      <c r="H76" s="262"/>
      <c r="I76" s="262"/>
      <c r="J76" s="262"/>
      <c r="K76" s="262"/>
      <c r="L76" s="262"/>
      <c r="M76" s="262"/>
      <c r="N76" s="262"/>
    </row>
    <row r="77" spans="1:14" ht="12.75" customHeight="1">
      <c r="A77" s="262" t="s">
        <v>283</v>
      </c>
      <c r="B77" s="262"/>
      <c r="C77" s="262"/>
      <c r="D77" s="262"/>
      <c r="E77" s="262"/>
      <c r="F77" s="262"/>
      <c r="G77" s="262"/>
      <c r="H77" s="262"/>
      <c r="I77" s="262"/>
      <c r="J77" s="262"/>
      <c r="K77" s="262"/>
      <c r="L77" s="262"/>
      <c r="M77" s="262"/>
      <c r="N77" s="262"/>
    </row>
    <row r="78" spans="1:14" ht="12.75" customHeight="1">
      <c r="A78" s="233" t="s">
        <v>58</v>
      </c>
      <c r="B78" s="233"/>
      <c r="C78" s="233"/>
      <c r="D78" s="233"/>
      <c r="E78" s="233"/>
      <c r="F78" s="233"/>
      <c r="G78" s="233"/>
      <c r="H78" s="233"/>
      <c r="I78" s="233"/>
      <c r="J78" s="233"/>
      <c r="K78" s="233"/>
      <c r="L78" s="233"/>
      <c r="M78" s="233"/>
      <c r="N78" s="233"/>
    </row>
  </sheetData>
  <mergeCells count="28">
    <mergeCell ref="A1:I1"/>
    <mergeCell ref="A2:N2"/>
    <mergeCell ref="A3:A6"/>
    <mergeCell ref="B3:B5"/>
    <mergeCell ref="C3:H3"/>
    <mergeCell ref="N3:N5"/>
    <mergeCell ref="C4:C5"/>
    <mergeCell ref="D4:H4"/>
    <mergeCell ref="L3:M3"/>
    <mergeCell ref="L4:L5"/>
    <mergeCell ref="I3:K3"/>
    <mergeCell ref="I4:I5"/>
    <mergeCell ref="B6:N6"/>
    <mergeCell ref="A78:N78"/>
    <mergeCell ref="A72:N72"/>
    <mergeCell ref="A75:N75"/>
    <mergeCell ref="A76:N76"/>
    <mergeCell ref="B7:N7"/>
    <mergeCell ref="B27:N27"/>
    <mergeCell ref="B47:N47"/>
    <mergeCell ref="A77:N77"/>
    <mergeCell ref="A73:N73"/>
    <mergeCell ref="A74:N74"/>
    <mergeCell ref="A71:N71"/>
    <mergeCell ref="A67:N67"/>
    <mergeCell ref="A68:N68"/>
    <mergeCell ref="A69:N69"/>
    <mergeCell ref="A70:N70"/>
  </mergeCells>
  <hyperlinks>
    <hyperlink ref="A1" location="Inhalt!A1" display="zurück zum Inhalt" xr:uid="{00000000-0004-0000-0800-000000000000}"/>
  </hyperlinks>
  <pageMargins left="0.78740157499999996" right="0.78740157499999996" top="0.984251969" bottom="0.984251969" header="0.4921259845" footer="0.4921259845"/>
  <pageSetup paperSize="9" scale="62"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Abb. B1-3web</vt:lpstr>
      <vt:lpstr>Tab. B1-1web</vt:lpstr>
      <vt:lpstr>Tab. B1-2web </vt:lpstr>
      <vt:lpstr>Tab. B1-3web</vt:lpstr>
      <vt:lpstr>Tab. B1-4web</vt:lpstr>
      <vt:lpstr>Tab. B1-5web</vt:lpstr>
      <vt:lpstr>Tab. B1-6web</vt:lpstr>
      <vt:lpstr>Tab. B1-7web</vt:lpstr>
      <vt:lpstr>Tab. B1-8web</vt:lpstr>
      <vt:lpstr>Tab. B1-9web</vt:lpstr>
      <vt:lpstr>Tab. B1-10web</vt:lpstr>
      <vt:lpstr>Tab. B1-11web</vt:lpstr>
      <vt:lpstr>Tab. B1-12web</vt:lpstr>
      <vt:lpstr>Tab. B1-13web</vt:lpstr>
      <vt:lpstr>Tab. B1-14web</vt:lpstr>
      <vt:lpstr>Tab. B1-15web</vt:lpstr>
      <vt:lpstr>Tab. B1-16web </vt:lpstr>
      <vt:lpstr>Tab. B1-17web</vt:lpstr>
      <vt:lpstr>Tab. B1-18web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Gawronski, Katharina (H202)</dc:creator>
  <cp:lastModifiedBy>Brauch, Elias</cp:lastModifiedBy>
  <cp:lastPrinted>2020-01-13T12:41:33Z</cp:lastPrinted>
  <dcterms:created xsi:type="dcterms:W3CDTF">2015-11-06T14:15:05Z</dcterms:created>
  <dcterms:modified xsi:type="dcterms:W3CDTF">2026-06-12T07:28:42Z</dcterms:modified>
</cp:coreProperties>
</file>