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autoCompressPictures="0" defaultThemeVersion="124226"/>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0" yWindow="60" windowWidth="20490" windowHeight="7845" tabRatio="936"/>
  </bookViews>
  <sheets>
    <sheet name="Inhalt" sheetId="90" r:id="rId1"/>
    <sheet name="Abb. F3-1" sheetId="120" r:id="rId2"/>
    <sheet name="Abb. F3-2" sheetId="123" r:id="rId3"/>
    <sheet name="Abb. F3-3" sheetId="121" r:id="rId4"/>
    <sheet name="Abb. F3-4" sheetId="122" r:id="rId5"/>
    <sheet name="Tab. F3-1web" sheetId="16" r:id="rId6"/>
    <sheet name="Tab. F3-2web" sheetId="68" r:id="rId7"/>
    <sheet name="Tab. F3-3web" sheetId="91" r:id="rId8"/>
    <sheet name="Tab. F3-4web" sheetId="4" r:id="rId9"/>
    <sheet name="Tab. F3-5web" sheetId="119" r:id="rId10"/>
    <sheet name="Tab. F3-6web" sheetId="114" r:id="rId11"/>
    <sheet name="Tab. F3-7web" sheetId="52" r:id="rId12"/>
    <sheet name="Tab. F3-8web" sheetId="96" r:id="rId13"/>
    <sheet name="Tab. F3-9web" sheetId="19" r:id="rId14"/>
    <sheet name="Tab. F3-10web" sheetId="48" r:id="rId15"/>
    <sheet name="Tab. F3-11web" sheetId="11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123Graph_A" localSheetId="2" hidden="1">[1]Daten!#REF!</definedName>
    <definedName name="__123Graph_A" localSheetId="3" hidden="1">[1]Daten!#REF!</definedName>
    <definedName name="__123Graph_A" localSheetId="4" hidden="1">[1]Daten!#REF!</definedName>
    <definedName name="__123Graph_A" localSheetId="15" hidden="1">[1]Daten!#REF!</definedName>
    <definedName name="__123Graph_A" localSheetId="7" hidden="1">[1]Daten!#REF!</definedName>
    <definedName name="__123Graph_A" localSheetId="9" hidden="1">[1]Daten!#REF!</definedName>
    <definedName name="__123Graph_A" localSheetId="11" hidden="1">[1]Daten!#REF!</definedName>
    <definedName name="__123Graph_A" localSheetId="12" hidden="1">[2]Daten!#REF!</definedName>
    <definedName name="__123Graph_A" hidden="1">[1]Daten!#REF!</definedName>
    <definedName name="__123Graph_AL™SCH1" localSheetId="2" hidden="1">[3]Daten!#REF!</definedName>
    <definedName name="__123Graph_AL™SCH1" localSheetId="3" hidden="1">[3]Daten!#REF!</definedName>
    <definedName name="__123Graph_AL™SCH1" localSheetId="4" hidden="1">[3]Daten!#REF!</definedName>
    <definedName name="__123Graph_AL™SCH1" localSheetId="15" hidden="1">[3]Daten!#REF!</definedName>
    <definedName name="__123Graph_AL™SCH1" localSheetId="9" hidden="1">[3]Daten!#REF!</definedName>
    <definedName name="__123Graph_AL™SCH1" hidden="1">[3]Daten!#REF!</definedName>
    <definedName name="__123Graph_AL™SCH2" localSheetId="2" hidden="1">[3]Daten!#REF!</definedName>
    <definedName name="__123Graph_AL™SCH2" localSheetId="3" hidden="1">[3]Daten!#REF!</definedName>
    <definedName name="__123Graph_AL™SCH2" localSheetId="4" hidden="1">[3]Daten!#REF!</definedName>
    <definedName name="__123Graph_AL™SCH2" localSheetId="9" hidden="1">[3]Daten!#REF!</definedName>
    <definedName name="__123Graph_AL™SCH2" hidden="1">[3]Daten!#REF!</definedName>
    <definedName name="__123Graph_AL™SCH3" localSheetId="2" hidden="1">[3]Daten!#REF!</definedName>
    <definedName name="__123Graph_AL™SCH3" localSheetId="3" hidden="1">[3]Daten!#REF!</definedName>
    <definedName name="__123Graph_AL™SCH3" localSheetId="4" hidden="1">[3]Daten!#REF!</definedName>
    <definedName name="__123Graph_AL™SCH3" localSheetId="9" hidden="1">[3]Daten!#REF!</definedName>
    <definedName name="__123Graph_AL™SCH3" hidden="1">[3]Daten!#REF!</definedName>
    <definedName name="__123Graph_AL™SCH4" localSheetId="2" hidden="1">[3]Daten!#REF!</definedName>
    <definedName name="__123Graph_AL™SCH4" localSheetId="3" hidden="1">[3]Daten!#REF!</definedName>
    <definedName name="__123Graph_AL™SCH4" localSheetId="4" hidden="1">[3]Daten!#REF!</definedName>
    <definedName name="__123Graph_AL™SCH4" localSheetId="9" hidden="1">[3]Daten!#REF!</definedName>
    <definedName name="__123Graph_AL™SCH4" hidden="1">[3]Daten!#REF!</definedName>
    <definedName name="__123Graph_AL™SCH5" localSheetId="2" hidden="1">[3]Daten!#REF!</definedName>
    <definedName name="__123Graph_AL™SCH5" localSheetId="3" hidden="1">[3]Daten!#REF!</definedName>
    <definedName name="__123Graph_AL™SCH5" localSheetId="4" hidden="1">[3]Daten!#REF!</definedName>
    <definedName name="__123Graph_AL™SCH5" localSheetId="9" hidden="1">[3]Daten!#REF!</definedName>
    <definedName name="__123Graph_AL™SCH5" hidden="1">[3]Daten!#REF!</definedName>
    <definedName name="__123Graph_AL™SCH6" localSheetId="2" hidden="1">[3]Daten!#REF!</definedName>
    <definedName name="__123Graph_AL™SCH6" localSheetId="3" hidden="1">[3]Daten!#REF!</definedName>
    <definedName name="__123Graph_AL™SCH6" localSheetId="4" hidden="1">[3]Daten!#REF!</definedName>
    <definedName name="__123Graph_AL™SCH6" localSheetId="9" hidden="1">[3]Daten!#REF!</definedName>
    <definedName name="__123Graph_AL™SCH6" hidden="1">[3]Daten!#REF!</definedName>
    <definedName name="__123Graph_B" localSheetId="2" hidden="1">[1]Daten!#REF!</definedName>
    <definedName name="__123Graph_B" localSheetId="3" hidden="1">[1]Daten!#REF!</definedName>
    <definedName name="__123Graph_B" localSheetId="4" hidden="1">[1]Daten!#REF!</definedName>
    <definedName name="__123Graph_B" localSheetId="15" hidden="1">[1]Daten!#REF!</definedName>
    <definedName name="__123Graph_B" localSheetId="7" hidden="1">[1]Daten!#REF!</definedName>
    <definedName name="__123Graph_B" localSheetId="9" hidden="1">[1]Daten!#REF!</definedName>
    <definedName name="__123Graph_B" localSheetId="11" hidden="1">[1]Daten!#REF!</definedName>
    <definedName name="__123Graph_B" localSheetId="12" hidden="1">[2]Daten!#REF!</definedName>
    <definedName name="__123Graph_B" hidden="1">[1]Daten!#REF!</definedName>
    <definedName name="__123Graph_BL™SCH5" localSheetId="2" hidden="1">[3]Daten!#REF!</definedName>
    <definedName name="__123Graph_BL™SCH5" localSheetId="3" hidden="1">[3]Daten!#REF!</definedName>
    <definedName name="__123Graph_BL™SCH5" localSheetId="4" hidden="1">[3]Daten!#REF!</definedName>
    <definedName name="__123Graph_BL™SCH5" localSheetId="9" hidden="1">[3]Daten!#REF!</definedName>
    <definedName name="__123Graph_BL™SCH5" hidden="1">[3]Daten!#REF!</definedName>
    <definedName name="__123Graph_BL™SCH6" localSheetId="2" hidden="1">[3]Daten!#REF!</definedName>
    <definedName name="__123Graph_BL™SCH6" localSheetId="3" hidden="1">[3]Daten!#REF!</definedName>
    <definedName name="__123Graph_BL™SCH6" localSheetId="4" hidden="1">[3]Daten!#REF!</definedName>
    <definedName name="__123Graph_BL™SCH6" localSheetId="9" hidden="1">[3]Daten!#REF!</definedName>
    <definedName name="__123Graph_BL™SCH6" hidden="1">[3]Daten!#REF!</definedName>
    <definedName name="__123Graph_C" localSheetId="2" hidden="1">[1]Daten!#REF!</definedName>
    <definedName name="__123Graph_C" localSheetId="3" hidden="1">[1]Daten!#REF!</definedName>
    <definedName name="__123Graph_C" localSheetId="4" hidden="1">[1]Daten!#REF!</definedName>
    <definedName name="__123Graph_C" localSheetId="15" hidden="1">[1]Daten!#REF!</definedName>
    <definedName name="__123Graph_C" localSheetId="7" hidden="1">[1]Daten!#REF!</definedName>
    <definedName name="__123Graph_C" localSheetId="9" hidden="1">[1]Daten!#REF!</definedName>
    <definedName name="__123Graph_C" localSheetId="11" hidden="1">[1]Daten!#REF!</definedName>
    <definedName name="__123Graph_C" localSheetId="12" hidden="1">[2]Daten!#REF!</definedName>
    <definedName name="__123Graph_C" hidden="1">[1]Daten!#REF!</definedName>
    <definedName name="__123Graph_CL™SCH5" localSheetId="2" hidden="1">[3]Daten!#REF!</definedName>
    <definedName name="__123Graph_CL™SCH5" localSheetId="3" hidden="1">[3]Daten!#REF!</definedName>
    <definedName name="__123Graph_CL™SCH5" localSheetId="4" hidden="1">[3]Daten!#REF!</definedName>
    <definedName name="__123Graph_CL™SCH5" localSheetId="9" hidden="1">[3]Daten!#REF!</definedName>
    <definedName name="__123Graph_CL™SCH5" hidden="1">[3]Daten!#REF!</definedName>
    <definedName name="__123Graph_CL™SCH6" localSheetId="2" hidden="1">[3]Daten!#REF!</definedName>
    <definedName name="__123Graph_CL™SCH6" localSheetId="3" hidden="1">[3]Daten!#REF!</definedName>
    <definedName name="__123Graph_CL™SCH6" localSheetId="4" hidden="1">[3]Daten!#REF!</definedName>
    <definedName name="__123Graph_CL™SCH6" localSheetId="9" hidden="1">[3]Daten!#REF!</definedName>
    <definedName name="__123Graph_CL™SCH6" hidden="1">[3]Daten!#REF!</definedName>
    <definedName name="__123Graph_D" localSheetId="2" hidden="1">[1]Daten!#REF!</definedName>
    <definedName name="__123Graph_D" localSheetId="3" hidden="1">[1]Daten!#REF!</definedName>
    <definedName name="__123Graph_D" localSheetId="4" hidden="1">[1]Daten!#REF!</definedName>
    <definedName name="__123Graph_D" localSheetId="15" hidden="1">[1]Daten!#REF!</definedName>
    <definedName name="__123Graph_D" localSheetId="7" hidden="1">[1]Daten!#REF!</definedName>
    <definedName name="__123Graph_D" localSheetId="9" hidden="1">[1]Daten!#REF!</definedName>
    <definedName name="__123Graph_D" localSheetId="11" hidden="1">[1]Daten!#REF!</definedName>
    <definedName name="__123Graph_D" localSheetId="12" hidden="1">[2]Daten!#REF!</definedName>
    <definedName name="__123Graph_D" hidden="1">[1]Daten!#REF!</definedName>
    <definedName name="__123Graph_DL™SCH5" localSheetId="2" hidden="1">[3]Daten!#REF!</definedName>
    <definedName name="__123Graph_DL™SCH5" localSheetId="3" hidden="1">[3]Daten!#REF!</definedName>
    <definedName name="__123Graph_DL™SCH5" localSheetId="4" hidden="1">[3]Daten!#REF!</definedName>
    <definedName name="__123Graph_DL™SCH5" localSheetId="9" hidden="1">[3]Daten!#REF!</definedName>
    <definedName name="__123Graph_DL™SCH5" hidden="1">[3]Daten!#REF!</definedName>
    <definedName name="__123Graph_DL™SCH6" localSheetId="2" hidden="1">[3]Daten!#REF!</definedName>
    <definedName name="__123Graph_DL™SCH6" localSheetId="3" hidden="1">[3]Daten!#REF!</definedName>
    <definedName name="__123Graph_DL™SCH6" localSheetId="4" hidden="1">[3]Daten!#REF!</definedName>
    <definedName name="__123Graph_DL™SCH6" localSheetId="9" hidden="1">[3]Daten!#REF!</definedName>
    <definedName name="__123Graph_DL™SCH6" hidden="1">[3]Daten!#REF!</definedName>
    <definedName name="__123Graph_E" localSheetId="2" hidden="1">[1]Daten!#REF!</definedName>
    <definedName name="__123Graph_E" localSheetId="3" hidden="1">[1]Daten!#REF!</definedName>
    <definedName name="__123Graph_E" localSheetId="4" hidden="1">[1]Daten!#REF!</definedName>
    <definedName name="__123Graph_E" localSheetId="15" hidden="1">[1]Daten!#REF!</definedName>
    <definedName name="__123Graph_E" localSheetId="7" hidden="1">[1]Daten!#REF!</definedName>
    <definedName name="__123Graph_E" localSheetId="9" hidden="1">[1]Daten!#REF!</definedName>
    <definedName name="__123Graph_E" localSheetId="11" hidden="1">[1]Daten!#REF!</definedName>
    <definedName name="__123Graph_E" localSheetId="12" hidden="1">[2]Daten!#REF!</definedName>
    <definedName name="__123Graph_E" hidden="1">[1]Daten!#REF!</definedName>
    <definedName name="__123Graph_F" localSheetId="2" hidden="1">[1]Daten!#REF!</definedName>
    <definedName name="__123Graph_F" localSheetId="3" hidden="1">[1]Daten!#REF!</definedName>
    <definedName name="__123Graph_F" localSheetId="4" hidden="1">[1]Daten!#REF!</definedName>
    <definedName name="__123Graph_F" localSheetId="15" hidden="1">[1]Daten!#REF!</definedName>
    <definedName name="__123Graph_F" localSheetId="7" hidden="1">[1]Daten!#REF!</definedName>
    <definedName name="__123Graph_F" localSheetId="9" hidden="1">[1]Daten!#REF!</definedName>
    <definedName name="__123Graph_F" localSheetId="11" hidden="1">[1]Daten!#REF!</definedName>
    <definedName name="__123Graph_F" localSheetId="12" hidden="1">[2]Daten!#REF!</definedName>
    <definedName name="__123Graph_F" hidden="1">[1]Daten!#REF!</definedName>
    <definedName name="__123Graph_X" localSheetId="2" hidden="1">[1]Daten!#REF!</definedName>
    <definedName name="__123Graph_X" localSheetId="3" hidden="1">[1]Daten!#REF!</definedName>
    <definedName name="__123Graph_X" localSheetId="4" hidden="1">[1]Daten!#REF!</definedName>
    <definedName name="__123Graph_X" localSheetId="15" hidden="1">[1]Daten!#REF!</definedName>
    <definedName name="__123Graph_X" localSheetId="7" hidden="1">[1]Daten!#REF!</definedName>
    <definedName name="__123Graph_X" localSheetId="9" hidden="1">[1]Daten!#REF!</definedName>
    <definedName name="__123Graph_X" localSheetId="11" hidden="1">[1]Daten!#REF!</definedName>
    <definedName name="__123Graph_X" localSheetId="12" hidden="1">[2]Daten!#REF!</definedName>
    <definedName name="__123Graph_X" hidden="1">[1]Daten!#REF!</definedName>
    <definedName name="__123Graph_XL™SCH3" localSheetId="2" hidden="1">[3]Daten!#REF!</definedName>
    <definedName name="__123Graph_XL™SCH3" localSheetId="3" hidden="1">[3]Daten!#REF!</definedName>
    <definedName name="__123Graph_XL™SCH3" localSheetId="4" hidden="1">[3]Daten!#REF!</definedName>
    <definedName name="__123Graph_XL™SCH3" localSheetId="9" hidden="1">[3]Daten!#REF!</definedName>
    <definedName name="__123Graph_XL™SCH3" hidden="1">[3]Daten!#REF!</definedName>
    <definedName name="__123Graph_XL™SCH4" localSheetId="2" hidden="1">[3]Daten!#REF!</definedName>
    <definedName name="__123Graph_XL™SCH4" localSheetId="3" hidden="1">[3]Daten!#REF!</definedName>
    <definedName name="__123Graph_XL™SCH4" localSheetId="4" hidden="1">[3]Daten!#REF!</definedName>
    <definedName name="__123Graph_XL™SCH4" localSheetId="9" hidden="1">[3]Daten!#REF!</definedName>
    <definedName name="__123Graph_XL™SCH4" hidden="1">[3]Daten!#REF!</definedName>
    <definedName name="__C22b7" localSheetId="2">#REF!</definedName>
    <definedName name="__C22b7" localSheetId="3">#REF!</definedName>
    <definedName name="__C22b7" localSheetId="4">#REF!</definedName>
    <definedName name="__C22b7" localSheetId="15">#REF!</definedName>
    <definedName name="__C22b7" localSheetId="9">#REF!</definedName>
    <definedName name="__C22b7">#REF!</definedName>
    <definedName name="_123Graph_X" localSheetId="2" hidden="1">[4]Daten!#REF!</definedName>
    <definedName name="_123Graph_X" localSheetId="3" hidden="1">[4]Daten!#REF!</definedName>
    <definedName name="_123Graph_X" localSheetId="4" hidden="1">[4]Daten!#REF!</definedName>
    <definedName name="_123Graph_X" localSheetId="15" hidden="1">[4]Daten!#REF!</definedName>
    <definedName name="_123Graph_X" localSheetId="7" hidden="1">[4]Daten!#REF!</definedName>
    <definedName name="_123Graph_X" localSheetId="9" hidden="1">[4]Daten!#REF!</definedName>
    <definedName name="_123Graph_X" localSheetId="11" hidden="1">[4]Daten!#REF!</definedName>
    <definedName name="_123Graph_X" localSheetId="12" hidden="1">[5]Daten!#REF!</definedName>
    <definedName name="_123Graph_X" hidden="1">[4]Daten!#REF!</definedName>
    <definedName name="_14__123Graph_A17_2L™SCH" localSheetId="2" hidden="1">'[6]JB 17.1'!#REF!</definedName>
    <definedName name="_14__123Graph_A17_2L™SCH" localSheetId="3" hidden="1">'[6]JB 17.1'!#REF!</definedName>
    <definedName name="_14__123Graph_A17_2L™SCH" localSheetId="4" hidden="1">'[6]JB 17.1'!#REF!</definedName>
    <definedName name="_14__123Graph_A17_2L™SCH" localSheetId="9" hidden="1">'[6]JB 17.1'!#REF!</definedName>
    <definedName name="_14__123Graph_A17_2L™SCH" hidden="1">'[6]JB 17.1'!#REF!</definedName>
    <definedName name="_16__123Graph_A17_2L™SCH" localSheetId="2" hidden="1">'[6]JB 17.1'!#REF!</definedName>
    <definedName name="_16__123Graph_A17_2L™SCH" localSheetId="3" hidden="1">'[6]JB 17.1'!#REF!</definedName>
    <definedName name="_16__123Graph_A17_2L™SCH" localSheetId="4" hidden="1">'[6]JB 17.1'!#REF!</definedName>
    <definedName name="_16__123Graph_A17_2L™SCH" localSheetId="9" hidden="1">'[6]JB 17.1'!#REF!</definedName>
    <definedName name="_16__123Graph_A17_2L™SCH" hidden="1">'[6]JB 17.1'!#REF!</definedName>
    <definedName name="_2__123Graph_A17_2.CGM" localSheetId="2" hidden="1">'[7]Schaubild Seite 29'!#REF!</definedName>
    <definedName name="_2__123Graph_A17_2.CGM" localSheetId="3" hidden="1">'[7]Schaubild Seite 29'!#REF!</definedName>
    <definedName name="_2__123Graph_A17_2.CGM" localSheetId="4" hidden="1">'[7]Schaubild Seite 29'!#REF!</definedName>
    <definedName name="_2__123Graph_A17_2.CGM" localSheetId="9" hidden="1">'[7]Schaubild Seite 29'!#REF!</definedName>
    <definedName name="_2__123Graph_A17_2.CGM" hidden="1">'[7]Schaubild Seite 29'!#REF!</definedName>
    <definedName name="_21__123Graph_A17_2_NEU" localSheetId="2" hidden="1">'[6]JB 17.1'!#REF!</definedName>
    <definedName name="_21__123Graph_A17_2_NEU" localSheetId="3" hidden="1">'[6]JB 17.1'!#REF!</definedName>
    <definedName name="_21__123Graph_A17_2_NEU" localSheetId="4" hidden="1">'[6]JB 17.1'!#REF!</definedName>
    <definedName name="_21__123Graph_A17_2_NEU" localSheetId="9" hidden="1">'[6]JB 17.1'!#REF!</definedName>
    <definedName name="_21__123Graph_A17_2_NEU" hidden="1">'[6]JB 17.1'!#REF!</definedName>
    <definedName name="_24__123Graph_A17_2_NEU" localSheetId="2" hidden="1">'[6]JB 17.1'!#REF!</definedName>
    <definedName name="_24__123Graph_A17_2_NEU" localSheetId="3" hidden="1">'[6]JB 17.1'!#REF!</definedName>
    <definedName name="_24__123Graph_A17_2_NEU" localSheetId="4" hidden="1">'[6]JB 17.1'!#REF!</definedName>
    <definedName name="_24__123Graph_A17_2_NEU" localSheetId="9" hidden="1">'[6]JB 17.1'!#REF!</definedName>
    <definedName name="_24__123Graph_A17_2_NEU" hidden="1">'[6]JB 17.1'!#REF!</definedName>
    <definedName name="_28__123Graph_X17_2L™SCH" localSheetId="2" hidden="1">'[6]JB 17.1'!#REF!</definedName>
    <definedName name="_28__123Graph_X17_2L™SCH" localSheetId="3" hidden="1">'[6]JB 17.1'!#REF!</definedName>
    <definedName name="_28__123Graph_X17_2L™SCH" localSheetId="4" hidden="1">'[6]JB 17.1'!#REF!</definedName>
    <definedName name="_28__123Graph_X17_2L™SCH" localSheetId="9" hidden="1">'[6]JB 17.1'!#REF!</definedName>
    <definedName name="_28__123Graph_X17_2L™SCH" hidden="1">'[6]JB 17.1'!#REF!</definedName>
    <definedName name="_32__123Graph_X17_2L™SCH" localSheetId="2" hidden="1">'[6]JB 17.1'!#REF!</definedName>
    <definedName name="_32__123Graph_X17_2L™SCH" localSheetId="3" hidden="1">'[6]JB 17.1'!#REF!</definedName>
    <definedName name="_32__123Graph_X17_2L™SCH" localSheetId="4" hidden="1">'[6]JB 17.1'!#REF!</definedName>
    <definedName name="_32__123Graph_X17_2L™SCH" localSheetId="9" hidden="1">'[6]JB 17.1'!#REF!</definedName>
    <definedName name="_32__123Graph_X17_2L™SCH" hidden="1">'[6]JB 17.1'!#REF!</definedName>
    <definedName name="_35__123Graph_X17_2_NEU" localSheetId="2" hidden="1">'[6]JB 17.1'!#REF!</definedName>
    <definedName name="_35__123Graph_X17_2_NEU" localSheetId="3" hidden="1">'[6]JB 17.1'!#REF!</definedName>
    <definedName name="_35__123Graph_X17_2_NEU" localSheetId="4" hidden="1">'[6]JB 17.1'!#REF!</definedName>
    <definedName name="_35__123Graph_X17_2_NEU" localSheetId="9" hidden="1">'[6]JB 17.1'!#REF!</definedName>
    <definedName name="_35__123Graph_X17_2_NEU" hidden="1">'[6]JB 17.1'!#REF!</definedName>
    <definedName name="_4__123Graph_A17_2.CGM" localSheetId="2" hidden="1">'[7]Schaubild Seite 29'!#REF!</definedName>
    <definedName name="_4__123Graph_A17_2.CGM" localSheetId="3" hidden="1">'[7]Schaubild Seite 29'!#REF!</definedName>
    <definedName name="_4__123Graph_A17_2.CGM" localSheetId="4" hidden="1">'[7]Schaubild Seite 29'!#REF!</definedName>
    <definedName name="_4__123Graph_A17_2.CGM" localSheetId="9" hidden="1">'[7]Schaubild Seite 29'!#REF!</definedName>
    <definedName name="_4__123Graph_A17_2.CGM" hidden="1">'[7]Schaubild Seite 29'!#REF!</definedName>
    <definedName name="_40__123Graph_X17_2_NEU" localSheetId="2" hidden="1">'[6]JB 17.1'!#REF!</definedName>
    <definedName name="_40__123Graph_X17_2_NEU" localSheetId="3" hidden="1">'[6]JB 17.1'!#REF!</definedName>
    <definedName name="_40__123Graph_X17_2_NEU" localSheetId="4" hidden="1">'[6]JB 17.1'!#REF!</definedName>
    <definedName name="_40__123Graph_X17_2_NEU" localSheetId="9" hidden="1">'[6]JB 17.1'!#REF!</definedName>
    <definedName name="_40__123Graph_X17_2_NEU" hidden="1">'[6]JB 17.1'!#REF!</definedName>
    <definedName name="_7__123Graph_A17_2.CGM" localSheetId="2" hidden="1">'[8]Schaubild Seite 29'!#REF!</definedName>
    <definedName name="_7__123Graph_A17_2.CGM" localSheetId="3" hidden="1">'[8]Schaubild Seite 29'!#REF!</definedName>
    <definedName name="_7__123Graph_A17_2.CGM" localSheetId="4" hidden="1">'[8]Schaubild Seite 29'!#REF!</definedName>
    <definedName name="_7__123Graph_A17_2.CGM" localSheetId="9" hidden="1">'[8]Schaubild Seite 29'!#REF!</definedName>
    <definedName name="_7__123Graph_A17_2.CGM" hidden="1">'[8]Schaubild Seite 29'!#REF!</definedName>
    <definedName name="_8__123Graph_A17_2.CGM" localSheetId="2" hidden="1">'[8]Schaubild Seite 29'!#REF!</definedName>
    <definedName name="_8__123Graph_A17_2.CGM" localSheetId="3" hidden="1">'[8]Schaubild Seite 29'!#REF!</definedName>
    <definedName name="_8__123Graph_A17_2.CGM" localSheetId="4" hidden="1">'[8]Schaubild Seite 29'!#REF!</definedName>
    <definedName name="_8__123Graph_A17_2.CGM" localSheetId="9" hidden="1">'[8]Schaubild Seite 29'!#REF!</definedName>
    <definedName name="_8__123Graph_A17_2.CGM" hidden="1">'[8]Schaubild Seite 29'!#REF!</definedName>
    <definedName name="_C22b7" localSheetId="2">#REF!</definedName>
    <definedName name="_C22b7" localSheetId="3">#REF!</definedName>
    <definedName name="_C22b7" localSheetId="4">#REF!</definedName>
    <definedName name="_C22b7" localSheetId="15">#REF!</definedName>
    <definedName name="_C22b7" localSheetId="9">#REF!</definedName>
    <definedName name="_C22b7">#REF!</definedName>
    <definedName name="_Fill" localSheetId="2" hidden="1">#REF!</definedName>
    <definedName name="_Fill" localSheetId="3" hidden="1">#REF!</definedName>
    <definedName name="_Fill" localSheetId="4" hidden="1">#REF!</definedName>
    <definedName name="_Fill" localSheetId="15" hidden="1">#REF!</definedName>
    <definedName name="_Fill" localSheetId="7" hidden="1">#REF!</definedName>
    <definedName name="_Fill" localSheetId="9" hidden="1">#REF!</definedName>
    <definedName name="_Fill" localSheetId="11" hidden="1">#REF!</definedName>
    <definedName name="_Fill" localSheetId="12" hidden="1">#REF!</definedName>
    <definedName name="_Fill" hidden="1">#REF!</definedName>
    <definedName name="_Key1" localSheetId="2" hidden="1">#REF!</definedName>
    <definedName name="_Key1" localSheetId="3" hidden="1">#REF!</definedName>
    <definedName name="_Key1" localSheetId="4" hidden="1">#REF!</definedName>
    <definedName name="_Key1" localSheetId="15" hidden="1">#REF!</definedName>
    <definedName name="_Key1" localSheetId="6" hidden="1">#REF!</definedName>
    <definedName name="_Key1" localSheetId="9" hidden="1">#REF!</definedName>
    <definedName name="_Key1" localSheetId="12" hidden="1">#REF!</definedName>
    <definedName name="_Key1" hidden="1">#REF!</definedName>
    <definedName name="_Order1" hidden="1">0</definedName>
    <definedName name="_Sort" localSheetId="2" hidden="1">#REF!</definedName>
    <definedName name="_Sort" localSheetId="3" hidden="1">#REF!</definedName>
    <definedName name="_Sort" localSheetId="4" hidden="1">#REF!</definedName>
    <definedName name="_Sort" localSheetId="15" hidden="1">#REF!</definedName>
    <definedName name="_Sort" localSheetId="6" hidden="1">#REF!</definedName>
    <definedName name="_Sort" localSheetId="9" hidden="1">#REF!</definedName>
    <definedName name="_Sort" localSheetId="12" hidden="1">#REF!</definedName>
    <definedName name="_Sort" hidden="1">#REF!</definedName>
    <definedName name="_TAB1" localSheetId="2">#REF!</definedName>
    <definedName name="_TAB1" localSheetId="3">#REF!</definedName>
    <definedName name="_TAB1" localSheetId="4">#REF!</definedName>
    <definedName name="_TAB1" localSheetId="15">#REF!</definedName>
    <definedName name="_TAB1" localSheetId="9">#REF!</definedName>
    <definedName name="_TAB1">#REF!</definedName>
    <definedName name="Abschluss" localSheetId="2">#REF!</definedName>
    <definedName name="Abschluss" localSheetId="3">#REF!</definedName>
    <definedName name="Abschluss" localSheetId="4">#REF!</definedName>
    <definedName name="Abschluss" localSheetId="15">#REF!</definedName>
    <definedName name="Abschluss" localSheetId="9">#REF!</definedName>
    <definedName name="Abschluss">#REF!</definedName>
    <definedName name="Abschlussart" localSheetId="2">#REF!</definedName>
    <definedName name="Abschlussart" localSheetId="3">#REF!</definedName>
    <definedName name="Abschlussart" localSheetId="4">#REF!</definedName>
    <definedName name="Abschlussart" localSheetId="15">#REF!</definedName>
    <definedName name="Abschlussart" localSheetId="9">#REF!</definedName>
    <definedName name="Abschlussart">#REF!</definedName>
    <definedName name="Alle">[9]MZ_Daten!$E:$E</definedName>
    <definedName name="Alter" localSheetId="2">#REF!</definedName>
    <definedName name="Alter" localSheetId="3">#REF!</definedName>
    <definedName name="Alter" localSheetId="4">#REF!</definedName>
    <definedName name="Alter" localSheetId="15">#REF!</definedName>
    <definedName name="Alter" localSheetId="9">#REF!</definedName>
    <definedName name="Alter">#REF!</definedName>
    <definedName name="ANLERNAUSBILDUNG">[9]MZ_Daten!$Q:$Q</definedName>
    <definedName name="AS_MitAngabe">[9]MZ_Daten!$F:$F</definedName>
    <definedName name="AS_OhneAngabezurArt">[9]MZ_Daten!$M:$M</definedName>
    <definedName name="AS_OhneAS">[9]MZ_Daten!$N:$N</definedName>
    <definedName name="BaMa_Key" localSheetId="2">#REF!</definedName>
    <definedName name="BaMa_Key" localSheetId="3">#REF!</definedName>
    <definedName name="BaMa_Key" localSheetId="4">#REF!</definedName>
    <definedName name="BaMa_Key" localSheetId="15">#REF!</definedName>
    <definedName name="BaMa_Key" localSheetId="9">#REF!</definedName>
    <definedName name="BaMa_Key">#REF!</definedName>
    <definedName name="BERUFSFACHSCHULE">[9]MZ_Daten!$T:$T</definedName>
    <definedName name="BFS_Insg" localSheetId="2">#REF!</definedName>
    <definedName name="BFS_Insg" localSheetId="3">#REF!</definedName>
    <definedName name="BFS_Insg" localSheetId="4">#REF!</definedName>
    <definedName name="BFS_Insg" localSheetId="15">#REF!</definedName>
    <definedName name="BFS_Insg" localSheetId="9">#REF!</definedName>
    <definedName name="BFS_Insg">#REF!</definedName>
    <definedName name="BFS_Schlüssel" localSheetId="2">#REF!</definedName>
    <definedName name="BFS_Schlüssel" localSheetId="3">#REF!</definedName>
    <definedName name="BFS_Schlüssel" localSheetId="4">#REF!</definedName>
    <definedName name="BFS_Schlüssel" localSheetId="15">#REF!</definedName>
    <definedName name="BFS_Schlüssel" localSheetId="9">#REF!</definedName>
    <definedName name="BFS_Schlüssel">#REF!</definedName>
    <definedName name="BFS_Weibl" localSheetId="2">#REF!</definedName>
    <definedName name="BFS_Weibl" localSheetId="3">#REF!</definedName>
    <definedName name="BFS_Weibl" localSheetId="4">#REF!</definedName>
    <definedName name="BFS_Weibl" localSheetId="15">#REF!</definedName>
    <definedName name="BFS_Weibl" localSheetId="9">#REF!</definedName>
    <definedName name="BFS_Weibl">#REF!</definedName>
    <definedName name="BGJ_Daten_Insg" localSheetId="2">#REF!</definedName>
    <definedName name="BGJ_Daten_Insg" localSheetId="3">#REF!</definedName>
    <definedName name="BGJ_Daten_Insg" localSheetId="4">#REF!</definedName>
    <definedName name="BGJ_Daten_Insg" localSheetId="15">#REF!</definedName>
    <definedName name="BGJ_Daten_Insg" localSheetId="9">#REF!</definedName>
    <definedName name="BGJ_Daten_Insg">#REF!</definedName>
    <definedName name="BGJ_Daten_Weibl" localSheetId="2">#REF!</definedName>
    <definedName name="BGJ_Daten_Weibl" localSheetId="3">#REF!</definedName>
    <definedName name="BGJ_Daten_Weibl" localSheetId="4">#REF!</definedName>
    <definedName name="BGJ_Daten_Weibl" localSheetId="15">#REF!</definedName>
    <definedName name="BGJ_Daten_Weibl" localSheetId="9">#REF!</definedName>
    <definedName name="BGJ_Daten_Weibl">#REF!</definedName>
    <definedName name="BGJ_Schlüssel" localSheetId="2">#REF!</definedName>
    <definedName name="BGJ_Schlüssel" localSheetId="3">#REF!</definedName>
    <definedName name="BGJ_Schlüssel" localSheetId="4">#REF!</definedName>
    <definedName name="BGJ_Schlüssel" localSheetId="15">#REF!</definedName>
    <definedName name="BGJ_Schlüssel" localSheetId="9">#REF!</definedName>
    <definedName name="BGJ_Schlüssel">#REF!</definedName>
    <definedName name="BS_Insg" localSheetId="2">#REF!</definedName>
    <definedName name="BS_Insg" localSheetId="3">#REF!</definedName>
    <definedName name="BS_Insg" localSheetId="4">#REF!</definedName>
    <definedName name="BS_Insg" localSheetId="15">#REF!</definedName>
    <definedName name="BS_Insg" localSheetId="9">#REF!</definedName>
    <definedName name="BS_Insg">#REF!</definedName>
    <definedName name="BS_MitAngabe">[9]MZ_Daten!$AE:$AE</definedName>
    <definedName name="BS_OhneAbschluss">[9]MZ_Daten!$AB:$AB</definedName>
    <definedName name="BS_OhneAngabe">[9]MZ_Daten!$AA:$AA</definedName>
    <definedName name="BS_Schlüssel" localSheetId="2">#REF!</definedName>
    <definedName name="BS_Schlüssel" localSheetId="3">#REF!</definedName>
    <definedName name="BS_Schlüssel" localSheetId="4">#REF!</definedName>
    <definedName name="BS_Schlüssel" localSheetId="15">#REF!</definedName>
    <definedName name="BS_Schlüssel" localSheetId="9">#REF!</definedName>
    <definedName name="BS_Schlüssel">#REF!</definedName>
    <definedName name="BS_Weibl" localSheetId="2">#REF!</definedName>
    <definedName name="BS_Weibl" localSheetId="3">#REF!</definedName>
    <definedName name="BS_Weibl" localSheetId="4">#REF!</definedName>
    <definedName name="BS_Weibl" localSheetId="15">#REF!</definedName>
    <definedName name="BS_Weibl" localSheetId="9">#REF!</definedName>
    <definedName name="BS_Weibl">#REF!</definedName>
    <definedName name="BVJ">[9]MZ_Daten!$R:$R</definedName>
    <definedName name="C1.1a" localSheetId="2">#REF!</definedName>
    <definedName name="C1.1a" localSheetId="3">#REF!</definedName>
    <definedName name="C1.1a" localSheetId="4">#REF!</definedName>
    <definedName name="C1.1a" localSheetId="15">#REF!</definedName>
    <definedName name="C1.1a" localSheetId="9">#REF!</definedName>
    <definedName name="C1.1a">#REF!</definedName>
    <definedName name="calcul">'[10]Calcul_B1.1'!$A$1:$L$37</definedName>
    <definedName name="DOKPROT" localSheetId="2">#REF!</definedName>
    <definedName name="DOKPROT" localSheetId="3">#REF!</definedName>
    <definedName name="DOKPROT" localSheetId="4">#REF!</definedName>
    <definedName name="DOKPROT" localSheetId="15">#REF!</definedName>
    <definedName name="DOKPROT" localSheetId="9">#REF!</definedName>
    <definedName name="DOKPROT">#REF!</definedName>
    <definedName name="drei_jährige_FS_Insg" localSheetId="2">#REF!</definedName>
    <definedName name="drei_jährige_FS_Insg" localSheetId="3">#REF!</definedName>
    <definedName name="drei_jährige_FS_Insg" localSheetId="4">#REF!</definedName>
    <definedName name="drei_jährige_FS_Insg" localSheetId="15">#REF!</definedName>
    <definedName name="drei_jährige_FS_Insg" localSheetId="9">#REF!</definedName>
    <definedName name="drei_jährige_FS_Insg">#REF!</definedName>
    <definedName name="drei_jährige_FS_Schlüssel" localSheetId="2">#REF!</definedName>
    <definedName name="drei_jährige_FS_Schlüssel" localSheetId="3">#REF!</definedName>
    <definedName name="drei_jährige_FS_Schlüssel" localSheetId="4">#REF!</definedName>
    <definedName name="drei_jährige_FS_Schlüssel" localSheetId="15">#REF!</definedName>
    <definedName name="drei_jährige_FS_Schlüssel" localSheetId="9">#REF!</definedName>
    <definedName name="drei_jährige_FS_Schlüssel">#REF!</definedName>
    <definedName name="drei_jährige_FS_Weibl" localSheetId="2">#REF!</definedName>
    <definedName name="drei_jährige_FS_Weibl" localSheetId="3">#REF!</definedName>
    <definedName name="drei_jährige_FS_Weibl" localSheetId="4">#REF!</definedName>
    <definedName name="drei_jährige_FS_Weibl" localSheetId="15">#REF!</definedName>
    <definedName name="drei_jährige_FS_Weibl" localSheetId="9">#REF!</definedName>
    <definedName name="drei_jährige_FS_Weibl">#REF!</definedName>
    <definedName name="DRUAU01" localSheetId="2">#REF!</definedName>
    <definedName name="DRUAU01" localSheetId="3">#REF!</definedName>
    <definedName name="DRUAU01" localSheetId="4">#REF!</definedName>
    <definedName name="DRUAU01" localSheetId="15">#REF!</definedName>
    <definedName name="DRUAU01" localSheetId="9">#REF!</definedName>
    <definedName name="DRUAU01">#REF!</definedName>
    <definedName name="DRUAU02" localSheetId="2">#REF!</definedName>
    <definedName name="DRUAU02" localSheetId="3">#REF!</definedName>
    <definedName name="DRUAU02" localSheetId="4">#REF!</definedName>
    <definedName name="DRUAU02" localSheetId="15">#REF!</definedName>
    <definedName name="DRUAU02" localSheetId="9">#REF!</definedName>
    <definedName name="DRUAU02">#REF!</definedName>
    <definedName name="DRUAU03" localSheetId="2">#REF!</definedName>
    <definedName name="DRUAU03" localSheetId="3">#REF!</definedName>
    <definedName name="DRUAU03" localSheetId="4">#REF!</definedName>
    <definedName name="DRUAU03" localSheetId="15">#REF!</definedName>
    <definedName name="DRUAU03" localSheetId="9">#REF!</definedName>
    <definedName name="DRUAU03">#REF!</definedName>
    <definedName name="DRUAU04" localSheetId="2">#REF!</definedName>
    <definedName name="DRUAU04" localSheetId="3">#REF!</definedName>
    <definedName name="DRUAU04" localSheetId="4">#REF!</definedName>
    <definedName name="DRUAU04" localSheetId="15">#REF!</definedName>
    <definedName name="DRUAU04" localSheetId="9">#REF!</definedName>
    <definedName name="DRUAU04">#REF!</definedName>
    <definedName name="DRUAU04A" localSheetId="2">#REF!</definedName>
    <definedName name="DRUAU04A" localSheetId="3">#REF!</definedName>
    <definedName name="DRUAU04A" localSheetId="4">#REF!</definedName>
    <definedName name="DRUAU04A" localSheetId="15">#REF!</definedName>
    <definedName name="DRUAU04A" localSheetId="9">#REF!</definedName>
    <definedName name="DRUAU04A">#REF!</definedName>
    <definedName name="DRUAU05" localSheetId="2">#REF!</definedName>
    <definedName name="DRUAU05" localSheetId="3">#REF!</definedName>
    <definedName name="DRUAU05" localSheetId="4">#REF!</definedName>
    <definedName name="DRUAU05" localSheetId="15">#REF!</definedName>
    <definedName name="DRUAU05" localSheetId="9">#REF!</definedName>
    <definedName name="DRUAU05">#REF!</definedName>
    <definedName name="DRUAU06" localSheetId="2">#REF!</definedName>
    <definedName name="DRUAU06" localSheetId="3">#REF!</definedName>
    <definedName name="DRUAU06" localSheetId="4">#REF!</definedName>
    <definedName name="DRUAU06" localSheetId="15">#REF!</definedName>
    <definedName name="DRUAU06" localSheetId="9">#REF!</definedName>
    <definedName name="DRUAU06">#REF!</definedName>
    <definedName name="DRUAU06A" localSheetId="2">#REF!</definedName>
    <definedName name="DRUAU06A" localSheetId="3">#REF!</definedName>
    <definedName name="DRUAU06A" localSheetId="4">#REF!</definedName>
    <definedName name="DRUAU06A" localSheetId="15">#REF!</definedName>
    <definedName name="DRUAU06A" localSheetId="9">#REF!</definedName>
    <definedName name="DRUAU06A">#REF!</definedName>
    <definedName name="DRUCK01" localSheetId="2">#REF!</definedName>
    <definedName name="DRUCK01" localSheetId="3">#REF!</definedName>
    <definedName name="DRUCK01" localSheetId="4">#REF!</definedName>
    <definedName name="DRUCK01" localSheetId="15">#REF!</definedName>
    <definedName name="DRUCK01" localSheetId="9">#REF!</definedName>
    <definedName name="DRUCK01">#REF!</definedName>
    <definedName name="DRUCK02" localSheetId="2">#REF!</definedName>
    <definedName name="DRUCK02" localSheetId="3">#REF!</definedName>
    <definedName name="DRUCK02" localSheetId="4">#REF!</definedName>
    <definedName name="DRUCK02" localSheetId="15">#REF!</definedName>
    <definedName name="DRUCK02" localSheetId="9">#REF!</definedName>
    <definedName name="DRUCK02">#REF!</definedName>
    <definedName name="DRUCK03" localSheetId="2">#REF!</definedName>
    <definedName name="DRUCK03" localSheetId="3">#REF!</definedName>
    <definedName name="DRUCK03" localSheetId="4">#REF!</definedName>
    <definedName name="DRUCK03" localSheetId="15">#REF!</definedName>
    <definedName name="DRUCK03" localSheetId="9">#REF!</definedName>
    <definedName name="DRUCK03">#REF!</definedName>
    <definedName name="DRUCK04" localSheetId="2">#REF!</definedName>
    <definedName name="DRUCK04" localSheetId="3">#REF!</definedName>
    <definedName name="DRUCK04" localSheetId="4">#REF!</definedName>
    <definedName name="DRUCK04" localSheetId="15">#REF!</definedName>
    <definedName name="DRUCK04" localSheetId="9">#REF!</definedName>
    <definedName name="DRUCK04">#REF!</definedName>
    <definedName name="DRUCK05" localSheetId="2">#REF!</definedName>
    <definedName name="DRUCK05" localSheetId="3">#REF!</definedName>
    <definedName name="DRUCK05" localSheetId="4">#REF!</definedName>
    <definedName name="DRUCK05" localSheetId="15">#REF!</definedName>
    <definedName name="DRUCK05" localSheetId="9">#REF!</definedName>
    <definedName name="DRUCK05">#REF!</definedName>
    <definedName name="DRUCK06" localSheetId="2">#REF!</definedName>
    <definedName name="DRUCK06" localSheetId="3">#REF!</definedName>
    <definedName name="DRUCK06" localSheetId="4">#REF!</definedName>
    <definedName name="DRUCK06" localSheetId="15">#REF!</definedName>
    <definedName name="DRUCK06" localSheetId="9">#REF!</definedName>
    <definedName name="DRUCK06">#REF!</definedName>
    <definedName name="DRUCK07" localSheetId="2">#REF!</definedName>
    <definedName name="DRUCK07" localSheetId="3">#REF!</definedName>
    <definedName name="DRUCK07" localSheetId="4">#REF!</definedName>
    <definedName name="DRUCK07" localSheetId="15">#REF!</definedName>
    <definedName name="DRUCK07" localSheetId="9">#REF!</definedName>
    <definedName name="DRUCK07">#REF!</definedName>
    <definedName name="DRUCK08" localSheetId="2">#REF!</definedName>
    <definedName name="DRUCK08" localSheetId="3">#REF!</definedName>
    <definedName name="DRUCK08" localSheetId="4">#REF!</definedName>
    <definedName name="DRUCK08" localSheetId="15">#REF!</definedName>
    <definedName name="DRUCK08" localSheetId="9">#REF!</definedName>
    <definedName name="DRUCK08">#REF!</definedName>
    <definedName name="DRUCK09" localSheetId="2">#REF!</definedName>
    <definedName name="DRUCK09" localSheetId="3">#REF!</definedName>
    <definedName name="DRUCK09" localSheetId="4">#REF!</definedName>
    <definedName name="DRUCK09" localSheetId="15">#REF!</definedName>
    <definedName name="DRUCK09" localSheetId="9">#REF!</definedName>
    <definedName name="DRUCK09">#REF!</definedName>
    <definedName name="DRUCK10" localSheetId="2">#REF!</definedName>
    <definedName name="DRUCK10" localSheetId="3">#REF!</definedName>
    <definedName name="DRUCK10" localSheetId="4">#REF!</definedName>
    <definedName name="DRUCK10" localSheetId="15">#REF!</definedName>
    <definedName name="DRUCK10" localSheetId="9">#REF!</definedName>
    <definedName name="DRUCK10">#REF!</definedName>
    <definedName name="DRUCK11" localSheetId="2">#REF!</definedName>
    <definedName name="DRUCK11" localSheetId="3">#REF!</definedName>
    <definedName name="DRUCK11" localSheetId="4">#REF!</definedName>
    <definedName name="DRUCK11" localSheetId="15">#REF!</definedName>
    <definedName name="DRUCK11" localSheetId="9">#REF!</definedName>
    <definedName name="DRUCK11">#REF!</definedName>
    <definedName name="DRUCK11A" localSheetId="2">#REF!</definedName>
    <definedName name="DRUCK11A" localSheetId="3">#REF!</definedName>
    <definedName name="DRUCK11A" localSheetId="4">#REF!</definedName>
    <definedName name="DRUCK11A" localSheetId="15">#REF!</definedName>
    <definedName name="DRUCK11A" localSheetId="9">#REF!</definedName>
    <definedName name="DRUCK11A">#REF!</definedName>
    <definedName name="DRUCK11B" localSheetId="2">#REF!</definedName>
    <definedName name="DRUCK11B" localSheetId="3">#REF!</definedName>
    <definedName name="DRUCK11B" localSheetId="4">#REF!</definedName>
    <definedName name="DRUCK11B" localSheetId="15">#REF!</definedName>
    <definedName name="DRUCK11B" localSheetId="9">#REF!</definedName>
    <definedName name="DRUCK11B">#REF!</definedName>
    <definedName name="DRUCK12" localSheetId="2">#REF!</definedName>
    <definedName name="DRUCK12" localSheetId="3">#REF!</definedName>
    <definedName name="DRUCK12" localSheetId="4">#REF!</definedName>
    <definedName name="DRUCK12" localSheetId="15">#REF!</definedName>
    <definedName name="DRUCK12" localSheetId="9">#REF!</definedName>
    <definedName name="DRUCK12">#REF!</definedName>
    <definedName name="DRUCK13" localSheetId="2">#REF!</definedName>
    <definedName name="DRUCK13" localSheetId="3">#REF!</definedName>
    <definedName name="DRUCK13" localSheetId="4">#REF!</definedName>
    <definedName name="DRUCK13" localSheetId="15">#REF!</definedName>
    <definedName name="DRUCK13" localSheetId="9">#REF!</definedName>
    <definedName name="DRUCK13">#REF!</definedName>
    <definedName name="DRUCK14" localSheetId="2">#REF!</definedName>
    <definedName name="DRUCK14" localSheetId="3">#REF!</definedName>
    <definedName name="DRUCK14" localSheetId="4">#REF!</definedName>
    <definedName name="DRUCK14" localSheetId="15">#REF!</definedName>
    <definedName name="DRUCK14" localSheetId="9">#REF!</definedName>
    <definedName name="DRUCK14">#REF!</definedName>
    <definedName name="DRUCK15" localSheetId="2">#REF!</definedName>
    <definedName name="DRUCK15" localSheetId="3">#REF!</definedName>
    <definedName name="DRUCK15" localSheetId="4">#REF!</definedName>
    <definedName name="DRUCK15" localSheetId="15">#REF!</definedName>
    <definedName name="DRUCK15" localSheetId="9">#REF!</definedName>
    <definedName name="DRUCK15">#REF!</definedName>
    <definedName name="DRUCK16" localSheetId="2">#REF!</definedName>
    <definedName name="DRUCK16" localSheetId="3">#REF!</definedName>
    <definedName name="DRUCK16" localSheetId="4">#REF!</definedName>
    <definedName name="DRUCK16" localSheetId="15">#REF!</definedName>
    <definedName name="DRUCK16" localSheetId="9">#REF!</definedName>
    <definedName name="DRUCK16">#REF!</definedName>
    <definedName name="DRUCK17" localSheetId="2">#REF!</definedName>
    <definedName name="DRUCK17" localSheetId="3">#REF!</definedName>
    <definedName name="DRUCK17" localSheetId="4">#REF!</definedName>
    <definedName name="DRUCK17" localSheetId="15">#REF!</definedName>
    <definedName name="DRUCK17" localSheetId="9">#REF!</definedName>
    <definedName name="DRUCK17">#REF!</definedName>
    <definedName name="DRUCK18" localSheetId="2">#REF!</definedName>
    <definedName name="DRUCK18" localSheetId="3">#REF!</definedName>
    <definedName name="DRUCK18" localSheetId="4">#REF!</definedName>
    <definedName name="DRUCK18" localSheetId="15">#REF!</definedName>
    <definedName name="DRUCK18" localSheetId="9">#REF!</definedName>
    <definedName name="DRUCK18">#REF!</definedName>
    <definedName name="DRUCK19" localSheetId="2">#REF!</definedName>
    <definedName name="DRUCK19" localSheetId="3">#REF!</definedName>
    <definedName name="DRUCK19" localSheetId="4">#REF!</definedName>
    <definedName name="DRUCK19" localSheetId="15">#REF!</definedName>
    <definedName name="DRUCK19" localSheetId="9">#REF!</definedName>
    <definedName name="DRUCK19">#REF!</definedName>
    <definedName name="DRUCK1A" localSheetId="2">#REF!</definedName>
    <definedName name="DRUCK1A" localSheetId="3">#REF!</definedName>
    <definedName name="DRUCK1A" localSheetId="4">#REF!</definedName>
    <definedName name="DRUCK1A" localSheetId="15">#REF!</definedName>
    <definedName name="DRUCK1A" localSheetId="9">#REF!</definedName>
    <definedName name="DRUCK1A">#REF!</definedName>
    <definedName name="DRUCK1B" localSheetId="2">#REF!</definedName>
    <definedName name="DRUCK1B" localSheetId="3">#REF!</definedName>
    <definedName name="DRUCK1B" localSheetId="4">#REF!</definedName>
    <definedName name="DRUCK1B" localSheetId="15">#REF!</definedName>
    <definedName name="DRUCK1B" localSheetId="9">#REF!</definedName>
    <definedName name="DRUCK1B">#REF!</definedName>
    <definedName name="DRUCK20" localSheetId="2">#REF!</definedName>
    <definedName name="DRUCK20" localSheetId="3">#REF!</definedName>
    <definedName name="DRUCK20" localSheetId="4">#REF!</definedName>
    <definedName name="DRUCK20" localSheetId="15">#REF!</definedName>
    <definedName name="DRUCK20" localSheetId="9">#REF!</definedName>
    <definedName name="DRUCK20">#REF!</definedName>
    <definedName name="DRUCK21" localSheetId="2">#REF!</definedName>
    <definedName name="DRUCK21" localSheetId="3">#REF!</definedName>
    <definedName name="DRUCK21" localSheetId="4">#REF!</definedName>
    <definedName name="DRUCK21" localSheetId="15">#REF!</definedName>
    <definedName name="DRUCK21" localSheetId="9">#REF!</definedName>
    <definedName name="DRUCK21">#REF!</definedName>
    <definedName name="DRUCK22" localSheetId="2">#REF!</definedName>
    <definedName name="DRUCK22" localSheetId="3">#REF!</definedName>
    <definedName name="DRUCK22" localSheetId="4">#REF!</definedName>
    <definedName name="DRUCK22" localSheetId="15">#REF!</definedName>
    <definedName name="DRUCK22" localSheetId="9">#REF!</definedName>
    <definedName name="DRUCK22">#REF!</definedName>
    <definedName name="DRUCK23" localSheetId="2">#REF!</definedName>
    <definedName name="DRUCK23" localSheetId="3">#REF!</definedName>
    <definedName name="DRUCK23" localSheetId="4">#REF!</definedName>
    <definedName name="DRUCK23" localSheetId="15">#REF!</definedName>
    <definedName name="DRUCK23" localSheetId="9">#REF!</definedName>
    <definedName name="DRUCK23">#REF!</definedName>
    <definedName name="DRUCK24" localSheetId="2">#REF!</definedName>
    <definedName name="DRUCK24" localSheetId="3">#REF!</definedName>
    <definedName name="DRUCK24" localSheetId="4">#REF!</definedName>
    <definedName name="DRUCK24" localSheetId="15">#REF!</definedName>
    <definedName name="DRUCK24" localSheetId="9">#REF!</definedName>
    <definedName name="DRUCK24">#REF!</definedName>
    <definedName name="DRUCK25" localSheetId="2">#REF!</definedName>
    <definedName name="DRUCK25" localSheetId="3">#REF!</definedName>
    <definedName name="DRUCK25" localSheetId="4">#REF!</definedName>
    <definedName name="DRUCK25" localSheetId="15">#REF!</definedName>
    <definedName name="DRUCK25" localSheetId="9">#REF!</definedName>
    <definedName name="DRUCK25">#REF!</definedName>
    <definedName name="DRUCK26" localSheetId="2">#REF!</definedName>
    <definedName name="DRUCK26" localSheetId="3">#REF!</definedName>
    <definedName name="DRUCK26" localSheetId="4">#REF!</definedName>
    <definedName name="DRUCK26" localSheetId="15">#REF!</definedName>
    <definedName name="DRUCK26" localSheetId="9">#REF!</definedName>
    <definedName name="DRUCK26">#REF!</definedName>
    <definedName name="DRUCK27" localSheetId="2">#REF!</definedName>
    <definedName name="DRUCK27" localSheetId="3">#REF!</definedName>
    <definedName name="DRUCK27" localSheetId="4">#REF!</definedName>
    <definedName name="DRUCK27" localSheetId="15">#REF!</definedName>
    <definedName name="DRUCK27" localSheetId="9">#REF!</definedName>
    <definedName name="DRUCK27">#REF!</definedName>
    <definedName name="DRUCK28" localSheetId="2">#REF!</definedName>
    <definedName name="DRUCK28" localSheetId="3">#REF!</definedName>
    <definedName name="DRUCK28" localSheetId="4">#REF!</definedName>
    <definedName name="DRUCK28" localSheetId="15">#REF!</definedName>
    <definedName name="DRUCK28" localSheetId="9">#REF!</definedName>
    <definedName name="DRUCK28">#REF!</definedName>
    <definedName name="DRUCK29" localSheetId="2">#REF!</definedName>
    <definedName name="DRUCK29" localSheetId="3">#REF!</definedName>
    <definedName name="DRUCK29" localSheetId="4">#REF!</definedName>
    <definedName name="DRUCK29" localSheetId="15">#REF!</definedName>
    <definedName name="DRUCK29" localSheetId="9">#REF!</definedName>
    <definedName name="DRUCK29">#REF!</definedName>
    <definedName name="DRUCK30" localSheetId="2">#REF!</definedName>
    <definedName name="DRUCK30" localSheetId="3">#REF!</definedName>
    <definedName name="DRUCK30" localSheetId="4">#REF!</definedName>
    <definedName name="DRUCK30" localSheetId="15">#REF!</definedName>
    <definedName name="DRUCK30" localSheetId="9">#REF!</definedName>
    <definedName name="DRUCK30">#REF!</definedName>
    <definedName name="DRUCK31" localSheetId="2">#REF!</definedName>
    <definedName name="DRUCK31" localSheetId="3">#REF!</definedName>
    <definedName name="DRUCK31" localSheetId="4">#REF!</definedName>
    <definedName name="DRUCK31" localSheetId="15">#REF!</definedName>
    <definedName name="DRUCK31" localSheetId="9">#REF!</definedName>
    <definedName name="DRUCK31">#REF!</definedName>
    <definedName name="DRUCK32" localSheetId="2">#REF!</definedName>
    <definedName name="DRUCK32" localSheetId="3">#REF!</definedName>
    <definedName name="DRUCK32" localSheetId="4">#REF!</definedName>
    <definedName name="DRUCK32" localSheetId="15">#REF!</definedName>
    <definedName name="DRUCK32" localSheetId="9">#REF!</definedName>
    <definedName name="DRUCK32">#REF!</definedName>
    <definedName name="DRUCK33" localSheetId="2">#REF!</definedName>
    <definedName name="DRUCK33" localSheetId="3">#REF!</definedName>
    <definedName name="DRUCK33" localSheetId="4">#REF!</definedName>
    <definedName name="DRUCK33" localSheetId="15">#REF!</definedName>
    <definedName name="DRUCK33" localSheetId="9">#REF!</definedName>
    <definedName name="DRUCK33">#REF!</definedName>
    <definedName name="DRUCK34" localSheetId="2">#REF!</definedName>
    <definedName name="DRUCK34" localSheetId="3">#REF!</definedName>
    <definedName name="DRUCK34" localSheetId="4">#REF!</definedName>
    <definedName name="DRUCK34" localSheetId="15">#REF!</definedName>
    <definedName name="DRUCK34" localSheetId="9">#REF!</definedName>
    <definedName name="DRUCK34">#REF!</definedName>
    <definedName name="DRUCK35" localSheetId="2">#REF!</definedName>
    <definedName name="DRUCK35" localSheetId="3">#REF!</definedName>
    <definedName name="DRUCK35" localSheetId="4">#REF!</definedName>
    <definedName name="DRUCK35" localSheetId="15">#REF!</definedName>
    <definedName name="DRUCK35" localSheetId="9">#REF!</definedName>
    <definedName name="DRUCK35">#REF!</definedName>
    <definedName name="DRUCK36" localSheetId="2">#REF!</definedName>
    <definedName name="DRUCK36" localSheetId="3">#REF!</definedName>
    <definedName name="DRUCK36" localSheetId="4">#REF!</definedName>
    <definedName name="DRUCK36" localSheetId="15">#REF!</definedName>
    <definedName name="DRUCK36" localSheetId="9">#REF!</definedName>
    <definedName name="DRUCK36">#REF!</definedName>
    <definedName name="DRUCK37" localSheetId="2">#REF!</definedName>
    <definedName name="DRUCK37" localSheetId="3">#REF!</definedName>
    <definedName name="DRUCK37" localSheetId="4">#REF!</definedName>
    <definedName name="DRUCK37" localSheetId="15">#REF!</definedName>
    <definedName name="DRUCK37" localSheetId="9">#REF!</definedName>
    <definedName name="DRUCK37">#REF!</definedName>
    <definedName name="DRUCK38" localSheetId="2">#REF!</definedName>
    <definedName name="DRUCK38" localSheetId="3">#REF!</definedName>
    <definedName name="DRUCK38" localSheetId="4">#REF!</definedName>
    <definedName name="DRUCK38" localSheetId="15">#REF!</definedName>
    <definedName name="DRUCK38" localSheetId="9">#REF!</definedName>
    <definedName name="DRUCK38">#REF!</definedName>
    <definedName name="DRUCK39" localSheetId="2">#REF!</definedName>
    <definedName name="DRUCK39" localSheetId="3">#REF!</definedName>
    <definedName name="DRUCK39" localSheetId="4">#REF!</definedName>
    <definedName name="DRUCK39" localSheetId="15">#REF!</definedName>
    <definedName name="DRUCK39" localSheetId="9">#REF!</definedName>
    <definedName name="DRUCK39">#REF!</definedName>
    <definedName name="DRUCK40" localSheetId="2">#REF!</definedName>
    <definedName name="DRUCK40" localSheetId="3">#REF!</definedName>
    <definedName name="DRUCK40" localSheetId="4">#REF!</definedName>
    <definedName name="DRUCK40" localSheetId="15">#REF!</definedName>
    <definedName name="DRUCK40" localSheetId="9">#REF!</definedName>
    <definedName name="DRUCK40">#REF!</definedName>
    <definedName name="DRUCK41" localSheetId="2">#REF!</definedName>
    <definedName name="DRUCK41" localSheetId="3">#REF!</definedName>
    <definedName name="DRUCK41" localSheetId="4">#REF!</definedName>
    <definedName name="DRUCK41" localSheetId="15">#REF!</definedName>
    <definedName name="DRUCK41" localSheetId="9">#REF!</definedName>
    <definedName name="DRUCK41">#REF!</definedName>
    <definedName name="DRUCK42" localSheetId="2">#REF!</definedName>
    <definedName name="DRUCK42" localSheetId="3">#REF!</definedName>
    <definedName name="DRUCK42" localSheetId="4">#REF!</definedName>
    <definedName name="DRUCK42" localSheetId="15">#REF!</definedName>
    <definedName name="DRUCK42" localSheetId="9">#REF!</definedName>
    <definedName name="DRUCK42">#REF!</definedName>
    <definedName name="DRUCK43" localSheetId="2">#REF!</definedName>
    <definedName name="DRUCK43" localSheetId="3">#REF!</definedName>
    <definedName name="DRUCK43" localSheetId="4">#REF!</definedName>
    <definedName name="DRUCK43" localSheetId="15">#REF!</definedName>
    <definedName name="DRUCK43" localSheetId="9">#REF!</definedName>
    <definedName name="DRUCK43">#REF!</definedName>
    <definedName name="DRUCK44" localSheetId="2">#REF!</definedName>
    <definedName name="DRUCK44" localSheetId="3">#REF!</definedName>
    <definedName name="DRUCK44" localSheetId="4">#REF!</definedName>
    <definedName name="DRUCK44" localSheetId="15">#REF!</definedName>
    <definedName name="DRUCK44" localSheetId="9">#REF!</definedName>
    <definedName name="DRUCK44">#REF!</definedName>
    <definedName name="DRUCK45" localSheetId="2">#REF!</definedName>
    <definedName name="DRUCK45" localSheetId="3">#REF!</definedName>
    <definedName name="DRUCK45" localSheetId="4">#REF!</definedName>
    <definedName name="DRUCK45" localSheetId="15">#REF!</definedName>
    <definedName name="DRUCK45" localSheetId="9">#REF!</definedName>
    <definedName name="DRUCK45">#REF!</definedName>
    <definedName name="DRUCK46" localSheetId="2">#REF!</definedName>
    <definedName name="DRUCK46" localSheetId="3">#REF!</definedName>
    <definedName name="DRUCK46" localSheetId="4">#REF!</definedName>
    <definedName name="DRUCK46" localSheetId="15">#REF!</definedName>
    <definedName name="DRUCK46" localSheetId="9">#REF!</definedName>
    <definedName name="DRUCK46">#REF!</definedName>
    <definedName name="DRUCK47" localSheetId="2">#REF!</definedName>
    <definedName name="DRUCK47" localSheetId="3">#REF!</definedName>
    <definedName name="DRUCK47" localSheetId="4">#REF!</definedName>
    <definedName name="DRUCK47" localSheetId="15">#REF!</definedName>
    <definedName name="DRUCK47" localSheetId="9">#REF!</definedName>
    <definedName name="DRUCK47">#REF!</definedName>
    <definedName name="DRUCK48" localSheetId="2">#REF!</definedName>
    <definedName name="DRUCK48" localSheetId="3">#REF!</definedName>
    <definedName name="DRUCK48" localSheetId="4">#REF!</definedName>
    <definedName name="DRUCK48" localSheetId="15">#REF!</definedName>
    <definedName name="DRUCK48" localSheetId="9">#REF!</definedName>
    <definedName name="DRUCK48">#REF!</definedName>
    <definedName name="DRUCK49" localSheetId="2">#REF!</definedName>
    <definedName name="DRUCK49" localSheetId="3">#REF!</definedName>
    <definedName name="DRUCK49" localSheetId="4">#REF!</definedName>
    <definedName name="DRUCK49" localSheetId="15">#REF!</definedName>
    <definedName name="DRUCK49" localSheetId="9">#REF!</definedName>
    <definedName name="DRUCK49">#REF!</definedName>
    <definedName name="DRUCK50" localSheetId="2">#REF!</definedName>
    <definedName name="DRUCK50" localSheetId="3">#REF!</definedName>
    <definedName name="DRUCK50" localSheetId="4">#REF!</definedName>
    <definedName name="DRUCK50" localSheetId="15">#REF!</definedName>
    <definedName name="DRUCK50" localSheetId="9">#REF!</definedName>
    <definedName name="DRUCK50">#REF!</definedName>
    <definedName name="DRUCK51" localSheetId="2">#REF!</definedName>
    <definedName name="DRUCK51" localSheetId="3">#REF!</definedName>
    <definedName name="DRUCK51" localSheetId="4">#REF!</definedName>
    <definedName name="DRUCK51" localSheetId="15">#REF!</definedName>
    <definedName name="DRUCK51" localSheetId="9">#REF!</definedName>
    <definedName name="DRUCK51">#REF!</definedName>
    <definedName name="DRUCK61" localSheetId="2">#REF!</definedName>
    <definedName name="DRUCK61" localSheetId="3">#REF!</definedName>
    <definedName name="DRUCK61" localSheetId="4">#REF!</definedName>
    <definedName name="DRUCK61" localSheetId="15">#REF!</definedName>
    <definedName name="DRUCK61" localSheetId="9">#REF!</definedName>
    <definedName name="DRUCK61">#REF!</definedName>
    <definedName name="DRUCK62" localSheetId="2">#REF!</definedName>
    <definedName name="DRUCK62" localSheetId="3">#REF!</definedName>
    <definedName name="DRUCK62" localSheetId="4">#REF!</definedName>
    <definedName name="DRUCK62" localSheetId="15">#REF!</definedName>
    <definedName name="DRUCK62" localSheetId="9">#REF!</definedName>
    <definedName name="DRUCK62">#REF!</definedName>
    <definedName name="DRUCK63" localSheetId="2">#REF!</definedName>
    <definedName name="DRUCK63" localSheetId="3">#REF!</definedName>
    <definedName name="DRUCK63" localSheetId="4">#REF!</definedName>
    <definedName name="DRUCK63" localSheetId="15">#REF!</definedName>
    <definedName name="DRUCK63" localSheetId="9">#REF!</definedName>
    <definedName name="DRUCK63">#REF!</definedName>
    <definedName name="DRUCK64" localSheetId="2">#REF!</definedName>
    <definedName name="DRUCK64" localSheetId="3">#REF!</definedName>
    <definedName name="DRUCK64" localSheetId="4">#REF!</definedName>
    <definedName name="DRUCK64" localSheetId="15">#REF!</definedName>
    <definedName name="DRUCK64" localSheetId="9">#REF!</definedName>
    <definedName name="DRUCK64">#REF!</definedName>
    <definedName name="_xlnm.Print_Area" localSheetId="15">'Tab. F3-11web'!$A$2:$I$81</definedName>
    <definedName name="DRUFS01" localSheetId="2">#REF!</definedName>
    <definedName name="DRUFS01" localSheetId="3">#REF!</definedName>
    <definedName name="DRUFS01" localSheetId="4">#REF!</definedName>
    <definedName name="DRUFS01" localSheetId="15">#REF!</definedName>
    <definedName name="DRUFS01" localSheetId="9">#REF!</definedName>
    <definedName name="DRUFS01">#REF!</definedName>
    <definedName name="DRUFS02" localSheetId="2">#REF!</definedName>
    <definedName name="DRUFS02" localSheetId="3">#REF!</definedName>
    <definedName name="DRUFS02" localSheetId="4">#REF!</definedName>
    <definedName name="DRUFS02" localSheetId="15">#REF!</definedName>
    <definedName name="DRUFS02" localSheetId="9">#REF!</definedName>
    <definedName name="DRUFS02">#REF!</definedName>
    <definedName name="FA_Insg" localSheetId="2">#REF!</definedName>
    <definedName name="FA_Insg" localSheetId="3">#REF!</definedName>
    <definedName name="FA_Insg" localSheetId="4">#REF!</definedName>
    <definedName name="FA_Insg" localSheetId="15">#REF!</definedName>
    <definedName name="FA_Insg" localSheetId="9">#REF!</definedName>
    <definedName name="FA_Insg">#REF!</definedName>
    <definedName name="FA_Schlüssel" localSheetId="2">#REF!</definedName>
    <definedName name="FA_Schlüssel" localSheetId="3">#REF!</definedName>
    <definedName name="FA_Schlüssel" localSheetId="4">#REF!</definedName>
    <definedName name="FA_Schlüssel" localSheetId="15">#REF!</definedName>
    <definedName name="FA_Schlüssel" localSheetId="9">#REF!</definedName>
    <definedName name="FA_Schlüssel">#REF!</definedName>
    <definedName name="FA_Weibl" localSheetId="2">#REF!</definedName>
    <definedName name="FA_Weibl" localSheetId="3">#REF!</definedName>
    <definedName name="FA_Weibl" localSheetId="4">#REF!</definedName>
    <definedName name="FA_Weibl" localSheetId="15">#REF!</definedName>
    <definedName name="FA_Weibl" localSheetId="9">#REF!</definedName>
    <definedName name="FA_Weibl">#REF!</definedName>
    <definedName name="Fachhochschulreife">[9]MZ_Daten!$K:$K</definedName>
    <definedName name="FACHSCHULE">[9]MZ_Daten!$U:$U</definedName>
    <definedName name="FACHSCHULE_DDR">[9]MZ_Daten!$V:$V</definedName>
    <definedName name="FH">[9]MZ_Daten!$X:$X</definedName>
    <definedName name="Field_ISCED">[11]Liste!$B:$G</definedName>
    <definedName name="Fields">[11]Liste!$B:$X</definedName>
    <definedName name="Fields_II">[11]Liste!$I:$AA</definedName>
    <definedName name="FS_Daten_Insg" localSheetId="2">#REF!</definedName>
    <definedName name="FS_Daten_Insg" localSheetId="3">#REF!</definedName>
    <definedName name="FS_Daten_Insg" localSheetId="4">#REF!</definedName>
    <definedName name="FS_Daten_Insg" localSheetId="15">#REF!</definedName>
    <definedName name="FS_Daten_Insg" localSheetId="9">#REF!</definedName>
    <definedName name="FS_Daten_Insg">#REF!</definedName>
    <definedName name="FS_Daten_Weibl" localSheetId="2">#REF!</definedName>
    <definedName name="FS_Daten_Weibl" localSheetId="3">#REF!</definedName>
    <definedName name="FS_Daten_Weibl" localSheetId="4">#REF!</definedName>
    <definedName name="FS_Daten_Weibl" localSheetId="15">#REF!</definedName>
    <definedName name="FS_Daten_Weibl" localSheetId="9">#REF!</definedName>
    <definedName name="FS_Daten_Weibl">#REF!</definedName>
    <definedName name="FS_Key" localSheetId="2">#REF!</definedName>
    <definedName name="FS_Key" localSheetId="3">#REF!</definedName>
    <definedName name="FS_Key" localSheetId="4">#REF!</definedName>
    <definedName name="FS_Key" localSheetId="15">#REF!</definedName>
    <definedName name="FS_Key" localSheetId="9">#REF!</definedName>
    <definedName name="FS_Key">#REF!</definedName>
    <definedName name="Hochschulreife">[9]MZ_Daten!$L:$L</definedName>
    <definedName name="HS_Abschluss" localSheetId="2">#REF!</definedName>
    <definedName name="HS_Abschluss" localSheetId="3">#REF!</definedName>
    <definedName name="HS_Abschluss" localSheetId="4">#REF!</definedName>
    <definedName name="HS_Abschluss" localSheetId="15">#REF!</definedName>
    <definedName name="HS_Abschluss" localSheetId="9">#REF!</definedName>
    <definedName name="HS_Abschluss">#REF!</definedName>
    <definedName name="isced_dual" localSheetId="2">#REF!</definedName>
    <definedName name="isced_dual" localSheetId="3">#REF!</definedName>
    <definedName name="isced_dual" localSheetId="4">#REF!</definedName>
    <definedName name="isced_dual" localSheetId="15">#REF!</definedName>
    <definedName name="isced_dual" localSheetId="9">#REF!</definedName>
    <definedName name="isced_dual">#REF!</definedName>
    <definedName name="isced_dual_w" localSheetId="2">#REF!</definedName>
    <definedName name="isced_dual_w" localSheetId="3">#REF!</definedName>
    <definedName name="isced_dual_w" localSheetId="4">#REF!</definedName>
    <definedName name="isced_dual_w" localSheetId="15">#REF!</definedName>
    <definedName name="isced_dual_w" localSheetId="9">#REF!</definedName>
    <definedName name="isced_dual_w">#REF!</definedName>
    <definedName name="Key_3_Schule" localSheetId="2">#REF!</definedName>
    <definedName name="Key_3_Schule" localSheetId="3">#REF!</definedName>
    <definedName name="Key_3_Schule" localSheetId="4">#REF!</definedName>
    <definedName name="Key_3_Schule" localSheetId="15">#REF!</definedName>
    <definedName name="Key_3_Schule" localSheetId="9">#REF!</definedName>
    <definedName name="Key_3_Schule">#REF!</definedName>
    <definedName name="Key_4_Schule" localSheetId="2">#REF!</definedName>
    <definedName name="Key_4_Schule" localSheetId="3">#REF!</definedName>
    <definedName name="Key_4_Schule" localSheetId="4">#REF!</definedName>
    <definedName name="Key_4_Schule" localSheetId="15">#REF!</definedName>
    <definedName name="Key_4_Schule" localSheetId="9">#REF!</definedName>
    <definedName name="Key_4_Schule">#REF!</definedName>
    <definedName name="Key_5_Schule" localSheetId="2">#REF!</definedName>
    <definedName name="Key_5_Schule" localSheetId="3">#REF!</definedName>
    <definedName name="Key_5_Schule" localSheetId="4">#REF!</definedName>
    <definedName name="Key_5_Schule" localSheetId="15">#REF!</definedName>
    <definedName name="Key_5_Schule" localSheetId="9">#REF!</definedName>
    <definedName name="Key_5_Schule">#REF!</definedName>
    <definedName name="Key_5er">[9]MZ_Daten!$AM:$AM</definedName>
    <definedName name="Key_6_Schule" localSheetId="2">#REF!</definedName>
    <definedName name="Key_6_Schule" localSheetId="3">#REF!</definedName>
    <definedName name="Key_6_Schule" localSheetId="4">#REF!</definedName>
    <definedName name="Key_6_Schule" localSheetId="15">#REF!</definedName>
    <definedName name="Key_6_Schule" localSheetId="9">#REF!</definedName>
    <definedName name="Key_6_Schule">#REF!</definedName>
    <definedName name="key_fach_ges">[11]Liste!$B$1664:$I$2010</definedName>
    <definedName name="Key_Privat" localSheetId="2">#REF!</definedName>
    <definedName name="Key_Privat" localSheetId="3">#REF!</definedName>
    <definedName name="Key_Privat" localSheetId="4">#REF!</definedName>
    <definedName name="Key_Privat" localSheetId="15">#REF!</definedName>
    <definedName name="Key_Privat" localSheetId="9">#REF!</definedName>
    <definedName name="Key_Privat">#REF!</definedName>
    <definedName name="Laender" localSheetId="2">#REF!</definedName>
    <definedName name="Laender" localSheetId="3">#REF!</definedName>
    <definedName name="Laender" localSheetId="4">#REF!</definedName>
    <definedName name="Laender" localSheetId="15">#REF!</definedName>
    <definedName name="Laender" localSheetId="9">#REF!</definedName>
    <definedName name="Laender">#REF!</definedName>
    <definedName name="LEERE">[9]MZ_Daten!$S:$S</definedName>
    <definedName name="Liste" localSheetId="2">#REF!</definedName>
    <definedName name="Liste" localSheetId="3">#REF!</definedName>
    <definedName name="Liste" localSheetId="4">#REF!</definedName>
    <definedName name="Liste" localSheetId="15">#REF!</definedName>
    <definedName name="Liste" localSheetId="9">#REF!</definedName>
    <definedName name="Liste">#REF!</definedName>
    <definedName name="Liste_Schulen" localSheetId="2">#REF!</definedName>
    <definedName name="Liste_Schulen" localSheetId="3">#REF!</definedName>
    <definedName name="Liste_Schulen" localSheetId="4">#REF!</definedName>
    <definedName name="Liste_Schulen" localSheetId="15">#REF!</definedName>
    <definedName name="Liste_Schulen" localSheetId="9">#REF!</definedName>
    <definedName name="Liste_Schulen">#REF!</definedName>
    <definedName name="MAKROER1" localSheetId="2">#REF!</definedName>
    <definedName name="MAKROER1" localSheetId="3">#REF!</definedName>
    <definedName name="MAKROER1" localSheetId="4">#REF!</definedName>
    <definedName name="MAKROER1" localSheetId="15">#REF!</definedName>
    <definedName name="MAKROER1" localSheetId="9">#REF!</definedName>
    <definedName name="MAKROER1">#REF!</definedName>
    <definedName name="MAKROER2" localSheetId="2">#REF!</definedName>
    <definedName name="MAKROER2" localSheetId="3">#REF!</definedName>
    <definedName name="MAKROER2" localSheetId="4">#REF!</definedName>
    <definedName name="MAKROER2" localSheetId="15">#REF!</definedName>
    <definedName name="MAKROER2" localSheetId="9">#REF!</definedName>
    <definedName name="MAKROER2">#REF!</definedName>
    <definedName name="MD_Insg" localSheetId="2">#REF!</definedName>
    <definedName name="MD_Insg" localSheetId="3">#REF!</definedName>
    <definedName name="MD_Insg" localSheetId="4">#REF!</definedName>
    <definedName name="MD_Insg" localSheetId="15">#REF!</definedName>
    <definedName name="MD_Insg" localSheetId="9">#REF!</definedName>
    <definedName name="MD_Insg">#REF!</definedName>
    <definedName name="MD_Key" localSheetId="2">#REF!</definedName>
    <definedName name="MD_Key" localSheetId="3">#REF!</definedName>
    <definedName name="MD_Key" localSheetId="4">#REF!</definedName>
    <definedName name="MD_Key" localSheetId="15">#REF!</definedName>
    <definedName name="MD_Key" localSheetId="9">#REF!</definedName>
    <definedName name="MD_Key">#REF!</definedName>
    <definedName name="MD_Weibl" localSheetId="2">#REF!</definedName>
    <definedName name="MD_Weibl" localSheetId="3">#REF!</definedName>
    <definedName name="MD_Weibl" localSheetId="4">#REF!</definedName>
    <definedName name="MD_Weibl" localSheetId="15">#REF!</definedName>
    <definedName name="MD_Weibl" localSheetId="9">#REF!</definedName>
    <definedName name="MD_Weibl">#REF!</definedName>
    <definedName name="MmExcelLinker_4A63D66E_E958_4D64_948E_032908F00612" localSheetId="2">Ergebnis [12]BF!$A$2:$A$2</definedName>
    <definedName name="MmExcelLinker_4A63D66E_E958_4D64_948E_032908F00612" localSheetId="3">Ergebnis [12]BF!$A$2:$A$2</definedName>
    <definedName name="MmExcelLinker_4A63D66E_E958_4D64_948E_032908F00612" localSheetId="4">Ergebnis [12]BF!$A$2:$A$2</definedName>
    <definedName name="MmExcelLinker_4A63D66E_E958_4D64_948E_032908F00612" localSheetId="15">Ergebnis [12]BF!$A$2:$A$2</definedName>
    <definedName name="MmExcelLinker_4A63D66E_E958_4D64_948E_032908F00612" localSheetId="9">Ergebnis [12]BF!$A$2:$A$2</definedName>
    <definedName name="MmExcelLinker_4A63D66E_E958_4D64_948E_032908F00612">Ergebnis [12]BF!$A$2:$A$2</definedName>
    <definedName name="NochInSchule">[9]MZ_Daten!$G:$G</definedName>
    <definedName name="NW">[13]schulform!$C$20</definedName>
    <definedName name="p5_age">[14]E6C3NAGE!$A$1:$D$55</definedName>
    <definedName name="p5nr">[15]E6C3NE!$A$1:$AC$43</definedName>
    <definedName name="POS">[9]MZ_Daten!$I:$I</definedName>
    <definedName name="PROMOTION">[9]MZ_Daten!$Z:$Z</definedName>
    <definedName name="PROT01VK" localSheetId="2">#REF!</definedName>
    <definedName name="PROT01VK" localSheetId="3">#REF!</definedName>
    <definedName name="PROT01VK" localSheetId="4">#REF!</definedName>
    <definedName name="PROT01VK" localSheetId="15">#REF!</definedName>
    <definedName name="PROT01VK" localSheetId="9">#REF!</definedName>
    <definedName name="PROT01VK">#REF!</definedName>
    <definedName name="Realschule">[9]MZ_Daten!$J:$J</definedName>
    <definedName name="Schulart" localSheetId="2">#REF!</definedName>
    <definedName name="Schulart" localSheetId="3">#REF!</definedName>
    <definedName name="Schulart" localSheetId="4">#REF!</definedName>
    <definedName name="Schulart" localSheetId="15">#REF!</definedName>
    <definedName name="Schulart" localSheetId="9">#REF!</definedName>
    <definedName name="Schulart">#REF!</definedName>
    <definedName name="Schulen" localSheetId="2">#REF!</definedName>
    <definedName name="Schulen" localSheetId="3">#REF!</definedName>
    <definedName name="Schulen" localSheetId="4">#REF!</definedName>
    <definedName name="Schulen" localSheetId="15">#REF!</definedName>
    <definedName name="Schulen" localSheetId="9">#REF!</definedName>
    <definedName name="Schulen">#REF!</definedName>
    <definedName name="Schulen_Insg" localSheetId="2">#REF!</definedName>
    <definedName name="Schulen_Insg" localSheetId="3">#REF!</definedName>
    <definedName name="Schulen_Insg" localSheetId="4">#REF!</definedName>
    <definedName name="Schulen_Insg" localSheetId="15">#REF!</definedName>
    <definedName name="Schulen_Insg" localSheetId="9">#REF!</definedName>
    <definedName name="Schulen_Insg">#REF!</definedName>
    <definedName name="Schulen_Männl" localSheetId="2">#REF!</definedName>
    <definedName name="Schulen_Männl" localSheetId="3">#REF!</definedName>
    <definedName name="Schulen_Männl" localSheetId="4">#REF!</definedName>
    <definedName name="Schulen_Männl" localSheetId="15">#REF!</definedName>
    <definedName name="Schulen_Männl" localSheetId="9">#REF!</definedName>
    <definedName name="Schulen_Männl">#REF!</definedName>
    <definedName name="Schulen_Weibl" localSheetId="2">#REF!</definedName>
    <definedName name="Schulen_Weibl" localSheetId="3">#REF!</definedName>
    <definedName name="Schulen_Weibl" localSheetId="4">#REF!</definedName>
    <definedName name="Schulen_Weibl" localSheetId="15">#REF!</definedName>
    <definedName name="Schulen_Weibl" localSheetId="9">#REF!</definedName>
    <definedName name="Schulen_Weibl">#REF!</definedName>
    <definedName name="SdG_Daten_Insg" localSheetId="2">#REF!</definedName>
    <definedName name="SdG_Daten_Insg" localSheetId="3">#REF!</definedName>
    <definedName name="SdG_Daten_Insg" localSheetId="4">#REF!</definedName>
    <definedName name="SdG_Daten_Insg" localSheetId="15">#REF!</definedName>
    <definedName name="SdG_Daten_Insg" localSheetId="9">#REF!</definedName>
    <definedName name="SdG_Daten_Insg">#REF!</definedName>
    <definedName name="SdG_Daten_Priv_Insg" localSheetId="2">#REF!</definedName>
    <definedName name="SdG_Daten_Priv_Insg" localSheetId="3">#REF!</definedName>
    <definedName name="SdG_Daten_Priv_Insg" localSheetId="4">#REF!</definedName>
    <definedName name="SdG_Daten_Priv_Insg" localSheetId="15">#REF!</definedName>
    <definedName name="SdG_Daten_Priv_Insg" localSheetId="9">#REF!</definedName>
    <definedName name="SdG_Daten_Priv_Insg">#REF!</definedName>
    <definedName name="SdG_Daten_Priv_Weibl" localSheetId="2">#REF!</definedName>
    <definedName name="SdG_Daten_Priv_Weibl" localSheetId="3">#REF!</definedName>
    <definedName name="SdG_Daten_Priv_Weibl" localSheetId="4">#REF!</definedName>
    <definedName name="SdG_Daten_Priv_Weibl" localSheetId="15">#REF!</definedName>
    <definedName name="SdG_Daten_Priv_Weibl" localSheetId="9">#REF!</definedName>
    <definedName name="SdG_Daten_Priv_Weibl">#REF!</definedName>
    <definedName name="SdG_Daten_Weibl" localSheetId="2">#REF!</definedName>
    <definedName name="SdG_Daten_Weibl" localSheetId="3">#REF!</definedName>
    <definedName name="SdG_Daten_Weibl" localSheetId="4">#REF!</definedName>
    <definedName name="SdG_Daten_Weibl" localSheetId="15">#REF!</definedName>
    <definedName name="SdG_Daten_Weibl" localSheetId="9">#REF!</definedName>
    <definedName name="SdG_Daten_Weibl">#REF!</definedName>
    <definedName name="SdG_Key_Dauer" localSheetId="2">#REF!</definedName>
    <definedName name="SdG_Key_Dauer" localSheetId="3">#REF!</definedName>
    <definedName name="SdG_Key_Dauer" localSheetId="4">#REF!</definedName>
    <definedName name="SdG_Key_Dauer" localSheetId="15">#REF!</definedName>
    <definedName name="SdG_Key_Dauer" localSheetId="9">#REF!</definedName>
    <definedName name="SdG_Key_Dauer">#REF!</definedName>
    <definedName name="SdG_Key_Field" localSheetId="2">#REF!</definedName>
    <definedName name="SdG_Key_Field" localSheetId="3">#REF!</definedName>
    <definedName name="SdG_Key_Field" localSheetId="4">#REF!</definedName>
    <definedName name="SdG_Key_Field" localSheetId="15">#REF!</definedName>
    <definedName name="SdG_Key_Field" localSheetId="9">#REF!</definedName>
    <definedName name="SdG_Key_Field">#REF!</definedName>
    <definedName name="UNI">[9]MZ_Daten!$Y:$Y</definedName>
    <definedName name="VerwFH">[9]MZ_Daten!$W:$W</definedName>
    <definedName name="VolksHauptschule">[9]MZ_Daten!$H:$H</definedName>
  </definedNames>
  <calcPr calcId="152511"/>
</workbook>
</file>

<file path=xl/calcChain.xml><?xml version="1.0" encoding="utf-8"?>
<calcChain xmlns="http://schemas.openxmlformats.org/spreadsheetml/2006/main">
  <c r="G10" i="119" l="1"/>
  <c r="E10" i="119"/>
  <c r="D10" i="119"/>
  <c r="C10" i="119"/>
  <c r="F8" i="119"/>
  <c r="E8" i="119"/>
  <c r="D8" i="119"/>
  <c r="C8" i="119"/>
  <c r="B8" i="119"/>
  <c r="G10" i="114" l="1"/>
  <c r="F10" i="114"/>
  <c r="E10" i="114"/>
  <c r="D10" i="114"/>
  <c r="F8" i="114"/>
  <c r="E8" i="114"/>
  <c r="D8" i="114"/>
  <c r="C8" i="114"/>
  <c r="B8" i="114"/>
  <c r="C28" i="16" l="1"/>
  <c r="I23" i="16" l="1"/>
  <c r="I24" i="16"/>
  <c r="C25" i="16"/>
  <c r="D25" i="16"/>
  <c r="I25" i="16"/>
  <c r="I26" i="16"/>
  <c r="C27" i="16"/>
  <c r="I27" i="16"/>
</calcChain>
</file>

<file path=xl/sharedStrings.xml><?xml version="1.0" encoding="utf-8"?>
<sst xmlns="http://schemas.openxmlformats.org/spreadsheetml/2006/main" count="1560" uniqueCount="347">
  <si>
    <t>Sonstiges und ohne Angabe</t>
  </si>
  <si>
    <r>
      <t>Private Hochschulen</t>
    </r>
    <r>
      <rPr>
        <vertAlign val="superscript"/>
        <sz val="9"/>
        <rFont val="Arial"/>
        <family val="2"/>
      </rPr>
      <t>1)</t>
    </r>
  </si>
  <si>
    <t>Art der Hochschule</t>
  </si>
  <si>
    <r>
      <t>Studien-jahr</t>
    </r>
    <r>
      <rPr>
        <vertAlign val="superscript"/>
        <sz val="9"/>
        <rFont val="Arial"/>
        <family val="2"/>
      </rPr>
      <t>1)</t>
    </r>
  </si>
  <si>
    <t>Ungarn</t>
  </si>
  <si>
    <t>Brasilien</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</si>
  <si>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</si>
  <si>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</si>
  <si>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</si>
  <si>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</si>
  <si>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</si>
  <si>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</si>
  <si>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</si>
  <si>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</si>
  <si>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China</t>
  </si>
  <si>
    <t>Fernuniversität Hagen</t>
  </si>
  <si>
    <t>·</t>
  </si>
  <si>
    <t>X</t>
  </si>
  <si>
    <t>Anzahl</t>
  </si>
  <si>
    <t>in %</t>
  </si>
  <si>
    <t>Insgesamt</t>
  </si>
  <si>
    <r>
      <t>Studienjahr</t>
    </r>
    <r>
      <rPr>
        <vertAlign val="superscript"/>
        <sz val="9"/>
        <rFont val="Arial"/>
        <family val="2"/>
      </rPr>
      <t>1)</t>
    </r>
  </si>
  <si>
    <r>
      <t>Studienanfängerquote</t>
    </r>
    <r>
      <rPr>
        <vertAlign val="superscript"/>
        <sz val="9"/>
        <rFont val="Arial"/>
        <family val="2"/>
      </rPr>
      <t>2)</t>
    </r>
  </si>
  <si>
    <t>Hochschulen insgesamt</t>
  </si>
  <si>
    <t>Frankreich</t>
  </si>
  <si>
    <t>Italien</t>
  </si>
  <si>
    <t>Österreich</t>
  </si>
  <si>
    <t>Sport</t>
  </si>
  <si>
    <t>Davon</t>
  </si>
  <si>
    <t>Deutschland</t>
  </si>
  <si>
    <t>Fachhochschulen</t>
  </si>
  <si>
    <t>Gymnasium, Fachgymnasium, Gesamtschule</t>
  </si>
  <si>
    <t>Weiblich</t>
  </si>
  <si>
    <t xml:space="preserve">Männlich </t>
  </si>
  <si>
    <t xml:space="preserve">Weiblich </t>
  </si>
  <si>
    <t>Früheres Bundesgebiet</t>
  </si>
  <si>
    <t>Land</t>
  </si>
  <si>
    <t>Universitäten</t>
  </si>
  <si>
    <t>Ausländische Studienberechtigung (einschließlich Studienkolleg)</t>
  </si>
  <si>
    <t>●</t>
  </si>
  <si>
    <t>–</t>
  </si>
  <si>
    <t>/</t>
  </si>
  <si>
    <t>Männlich</t>
  </si>
  <si>
    <t>Fachoberschule</t>
  </si>
  <si>
    <r>
      <t>Zweiter Bildungsweg</t>
    </r>
    <r>
      <rPr>
        <vertAlign val="superscript"/>
        <sz val="9"/>
        <rFont val="Arial"/>
        <family val="2"/>
      </rPr>
      <t>1)</t>
    </r>
  </si>
  <si>
    <r>
      <t>Dritter Bildungsweg</t>
    </r>
    <r>
      <rPr>
        <vertAlign val="superscript"/>
        <sz val="9"/>
        <rFont val="Arial"/>
        <family val="2"/>
      </rPr>
      <t>2)</t>
    </r>
  </si>
  <si>
    <t>Bayern</t>
  </si>
  <si>
    <t xml:space="preserve">in % </t>
  </si>
  <si>
    <t>Fächergruppe</t>
  </si>
  <si>
    <r>
      <t>Insgesamt, bereinigt um G8-Effekt</t>
    </r>
    <r>
      <rPr>
        <vertAlign val="superscript"/>
        <sz val="9"/>
        <rFont val="Arial"/>
        <family val="2"/>
      </rPr>
      <t>3)</t>
    </r>
  </si>
  <si>
    <t>Studienanfängerinnen und -anfänger</t>
  </si>
  <si>
    <t>Länder</t>
  </si>
  <si>
    <t xml:space="preserve">Verteilung der Nicht-traditio-nellen </t>
  </si>
  <si>
    <t>18 Jahre</t>
  </si>
  <si>
    <t>Unter 18 Jahre</t>
  </si>
  <si>
    <r>
      <t>Fernhochschulen</t>
    </r>
    <r>
      <rPr>
        <vertAlign val="superscript"/>
        <sz val="9"/>
        <rFont val="Arial"/>
        <family val="2"/>
      </rPr>
      <t>2)</t>
    </r>
  </si>
  <si>
    <t>2005/06</t>
  </si>
  <si>
    <t>2008/09</t>
  </si>
  <si>
    <t>2009/10</t>
  </si>
  <si>
    <t>2010/11</t>
  </si>
  <si>
    <t>2011/12</t>
  </si>
  <si>
    <t>2012/13</t>
  </si>
  <si>
    <t>2013/14</t>
  </si>
  <si>
    <t>2014/15</t>
  </si>
  <si>
    <t>Wintersemester</t>
  </si>
  <si>
    <t>Verteilung der Studieren-den insgesamt</t>
  </si>
  <si>
    <t>Inhalt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</si>
  <si>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</si>
  <si>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</si>
  <si>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</si>
  <si>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</si>
  <si>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</si>
  <si>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</si>
  <si>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</si>
  <si>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</si>
  <si>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</si>
  <si>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</si>
  <si>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</si>
  <si>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</si>
  <si>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</si>
  <si>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</si>
  <si>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</si>
  <si>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t>Davon mit angestrebtem Abschluss</t>
  </si>
  <si>
    <t>Promotion</t>
  </si>
  <si>
    <t xml:space="preserve"> Kein Abschluss angestrebt</t>
  </si>
  <si>
    <t>2015/16</t>
  </si>
  <si>
    <t>2016/17</t>
  </si>
  <si>
    <t>OECD-Staaten</t>
  </si>
  <si>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</si>
  <si>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</si>
  <si>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</si>
  <si>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</si>
  <si>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</si>
  <si>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</si>
  <si>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</si>
  <si>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</si>
  <si>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</si>
  <si>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</si>
  <si>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</si>
  <si>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</si>
  <si>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</si>
  <si>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</si>
  <si>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</si>
  <si>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</si>
  <si>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</si>
  <si>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</si>
  <si>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</si>
  <si>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</si>
  <si>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</si>
  <si>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</si>
  <si>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</si>
  <si>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</si>
  <si>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</si>
  <si>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</si>
  <si>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</si>
  <si>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</si>
  <si>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</si>
  <si>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</si>
  <si>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</si>
  <si>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</si>
  <si>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</si>
  <si>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</si>
  <si>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</si>
  <si>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Lettland</t>
  </si>
  <si>
    <t>Westdeutsche Flächenländer</t>
  </si>
  <si>
    <t>Ostdeutsche Flächenländer</t>
  </si>
  <si>
    <t>Fernstudierende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</si>
  <si>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</si>
  <si>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</si>
  <si>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</si>
  <si>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</si>
  <si>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</si>
  <si>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</si>
  <si>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</si>
  <si>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</si>
  <si>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</si>
  <si>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</si>
  <si>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</si>
  <si>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</si>
  <si>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</si>
  <si>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t>Auslände-rinnen und Ausländer</t>
  </si>
  <si>
    <t>Anteil Auslände-rinnen und Ausländer</t>
  </si>
  <si>
    <r>
      <t>2019</t>
    </r>
    <r>
      <rPr>
        <vertAlign val="superscript"/>
        <sz val="9"/>
        <rFont val="Arial"/>
        <family val="2"/>
      </rPr>
      <t>6)</t>
    </r>
  </si>
  <si>
    <r>
      <t>2019</t>
    </r>
    <r>
      <rPr>
        <vertAlign val="superscript"/>
        <sz val="9"/>
        <rFont val="Arial"/>
        <family val="2"/>
      </rPr>
      <t>2)</t>
    </r>
  </si>
  <si>
    <r>
      <t>2019</t>
    </r>
    <r>
      <rPr>
        <vertAlign val="superscript"/>
        <sz val="9"/>
        <color indexed="8"/>
        <rFont val="Arial"/>
        <family val="2"/>
      </rPr>
      <t>2)</t>
    </r>
  </si>
  <si>
    <t>2017/18</t>
  </si>
  <si>
    <t>2018/19</t>
  </si>
  <si>
    <t>Kolumbien</t>
  </si>
  <si>
    <t>Litauen</t>
  </si>
  <si>
    <t>Zurück zum Inhalt</t>
  </si>
  <si>
    <r>
      <t>2019</t>
    </r>
    <r>
      <rPr>
        <vertAlign val="superscript"/>
        <sz val="9"/>
        <color indexed="8"/>
        <rFont val="Arial"/>
        <family val="2"/>
      </rPr>
      <t>3)</t>
    </r>
  </si>
  <si>
    <t>Weg zur Studienberechtigung</t>
  </si>
  <si>
    <t>(Berufs-)Fachschule, Berufs-oberschule, Fachakademie</t>
  </si>
  <si>
    <t xml:space="preserve">Anteil internationale Studienanfäng. (Bildungs-ausländer) </t>
  </si>
  <si>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3) Für Thüringen und Nordrhein-Westfalen wirkt sich die im Studienjahr 2019 erfolgte Verlegung der Internationalen Hochschule IUBH (priv. FH) von Bad Honnef nach Erfurt aus. In Thüringen kommen dadurch etwa 4.000 Studienanfängerinnen und -anfänger dazu.
Quelle: Statistische Ämter des Bundes und der Länder, Hochschulstatistik, eigene Berechnungen</t>
  </si>
  <si>
    <t>Merkmal</t>
  </si>
  <si>
    <r>
      <t>Studienjahr</t>
    </r>
    <r>
      <rPr>
        <vertAlign val="superscript"/>
        <sz val="9"/>
        <color indexed="8"/>
        <rFont val="Arial"/>
        <family val="2"/>
      </rPr>
      <t>1)</t>
    </r>
  </si>
  <si>
    <t>in  % an allen Studienanfängerinnen und -anfängern</t>
  </si>
  <si>
    <t>Anteil dieser Studienanfängergruppe</t>
  </si>
  <si>
    <t>Stadtstaaten</t>
  </si>
  <si>
    <t>Geschlecht</t>
  </si>
  <si>
    <t>Trägerschaft</t>
  </si>
  <si>
    <t>Öffentliche/kirchliche Trägerschaft</t>
  </si>
  <si>
    <t>Private Trägerschaft</t>
  </si>
  <si>
    <t>Art der Hochschulzugangsberechtigung</t>
  </si>
  <si>
    <t>Mit allgemeiner Hochschulreife</t>
  </si>
  <si>
    <t>Mit Fachhochschulreife</t>
  </si>
  <si>
    <t>Ohne formale Studienberechtigung</t>
  </si>
  <si>
    <t>Veterinärmedizin</t>
  </si>
  <si>
    <t>Insgesamt</t>
    <phoneticPr fontId="37" type="noConversion"/>
  </si>
  <si>
    <t xml:space="preserve">Anteil innerhalb der dualen Studiengänge in % </t>
  </si>
  <si>
    <t>Universitäten</t>
    <phoneticPr fontId="37" type="noConversion"/>
  </si>
  <si>
    <t>Fachhochschulen</t>
    <phoneticPr fontId="37" type="noConversion"/>
  </si>
  <si>
    <t>Sport</t>
    <phoneticPr fontId="37" type="noConversion"/>
  </si>
  <si>
    <t>Durchschnittsalter</t>
    <phoneticPr fontId="37" type="noConversion"/>
  </si>
  <si>
    <t>Berlin</t>
    <phoneticPr fontId="37" type="noConversion"/>
  </si>
  <si>
    <t>Brandenburg</t>
    <phoneticPr fontId="37" type="noConversion"/>
  </si>
  <si>
    <t>Bremen</t>
    <phoneticPr fontId="37" type="noConversion"/>
  </si>
  <si>
    <t>Hamburg</t>
    <phoneticPr fontId="37" type="noConversion"/>
  </si>
  <si>
    <t>Hessen</t>
    <phoneticPr fontId="37" type="noConversion"/>
  </si>
  <si>
    <t>Mecklenburg-Vorpommern</t>
    <phoneticPr fontId="37" type="noConversion"/>
  </si>
  <si>
    <t>Niedersachsen</t>
    <phoneticPr fontId="37" type="noConversion"/>
  </si>
  <si>
    <t>Nordrhein-Westfalen</t>
    <phoneticPr fontId="37" type="noConversion"/>
  </si>
  <si>
    <t>Rheinland-Pfalz</t>
    <phoneticPr fontId="37" type="noConversion"/>
  </si>
  <si>
    <t>Sachsen</t>
    <phoneticPr fontId="37" type="noConversion"/>
  </si>
  <si>
    <t>Sachsen-Anhalt</t>
    <phoneticPr fontId="37" type="noConversion"/>
  </si>
  <si>
    <t>Schleswig-Holstein</t>
    <phoneticPr fontId="37" type="noConversion"/>
  </si>
  <si>
    <t>Tab. F3-3web: Studienanfängerinnen und -anfänger* in den Wintersemestern 2005/06 und 2008/09 bis 2018/19 nach Altersgruppen und Hochschulart</t>
  </si>
  <si>
    <t>Tab. F3-7web: Studienanfängeranteil an Fachhochschulen* 1995, 2000 und 2005 bis 2019 nach  Ländern</t>
  </si>
  <si>
    <t>Tab. F3-4web: Zusammensetzung der Studienanfängerinnen und -anfänger 2000 bis 2018* nach Art der Studienberechtigung** und Hochschularten (in %)</t>
  </si>
  <si>
    <r>
      <t>2013</t>
    </r>
    <r>
      <rPr>
        <vertAlign val="superscript"/>
        <sz val="9"/>
        <color indexed="8"/>
        <rFont val="Arial"/>
        <family val="2"/>
      </rPr>
      <t>2)</t>
    </r>
  </si>
  <si>
    <r>
      <t>Baden-Württemberg</t>
    </r>
    <r>
      <rPr>
        <vertAlign val="superscript"/>
        <sz val="9"/>
        <rFont val="Arial"/>
        <family val="2"/>
      </rPr>
      <t>3)</t>
    </r>
  </si>
  <si>
    <r>
      <t>Saarland</t>
    </r>
    <r>
      <rPr>
        <vertAlign val="superscript"/>
        <sz val="9"/>
        <rFont val="Arial"/>
        <family val="2"/>
      </rPr>
      <t>4)</t>
    </r>
  </si>
  <si>
    <r>
      <t>Thüringen</t>
    </r>
    <r>
      <rPr>
        <vertAlign val="superscript"/>
        <sz val="9"/>
        <rFont val="Arial"/>
        <family val="2"/>
      </rPr>
      <t>5)</t>
    </r>
  </si>
  <si>
    <t>* Studienanfängerinnen und -anfänger im ersten Hochschulsemester. 
1) Studienjahr = Sommer- plus nachfolgendes Wintersemester.
2) Vom WS 2012 bis WS 2013 wurden nicht mehr alle Studierende der "Dualen Hochschule Baden Württemberg" im dualen Studium nachgewiesen. Ein Großteil wurde dem Vollzeitstudium zugeordnet.
3) Seit 2008 wird die Duale Hochschule Baden-Württemberg, vormals Berufsakademie, zu den Fachhochschulen gezählt. 
4) Im Saarland wurde 2008 eine Berufsakademie in eine Fachhochschule umgewandelt (Deutsche Hochschule für Prävention und Gesundheitsmanagement). Deshalb steigt die Anfängerzahl von 2007 auf 2008 in diesen Ländern stark an.
5) Umwandlung der Berufsakademie in die Duale Hochschule Gera-Eisenach im Jahr 2016. 
Quelle: Statistische Ämter des Bundes und der Länder, Hochschulstatistik, eigene Berechnungen</t>
  </si>
  <si>
    <t>Tab. F3-8web: Studienanfängerquote: Anteil der Studienanfängerinnen und -anfänger an der alterstypischen Bevölkerung in den OECD-Staaten 2005, 2013, 2015 und 2017 (ISCED 2011)*</t>
  </si>
  <si>
    <t>Tab. F3-9web: Studienanfängerinnen und -anfänger* 1975 bis 2019 nach Fächergruppen** (in %)</t>
  </si>
  <si>
    <t>KMK 2014</t>
  </si>
  <si>
    <t>KMK 2019</t>
  </si>
  <si>
    <t>Vorausberechnungen</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</si>
  <si>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8) Einschließlich Verwaltungswissenschaften.
9) Einschließlich Politikwissenschaft, Sozialwesen und dem Studienbereich Rechts- Wirtschafts- und Sozialwissenschaften allgemein.
Quelle: Statistische Ämter des Bundes und der Länder, Hochschulstatistik</t>
  </si>
  <si>
    <t>in %</t>
  </si>
  <si>
    <r>
      <t>Anzahl</t>
    </r>
    <r>
      <rPr>
        <vertAlign val="superscript"/>
        <sz val="9"/>
        <color indexed="8"/>
        <rFont val="Arial"/>
        <family val="2"/>
      </rPr>
      <t>2)</t>
    </r>
  </si>
  <si>
    <t>Westeuropa (EU- und Nicht-EU-Staaten)</t>
  </si>
  <si>
    <r>
      <t>Osteuropa (EU-Staaten)</t>
    </r>
    <r>
      <rPr>
        <vertAlign val="superscript"/>
        <sz val="9"/>
        <color indexed="8"/>
        <rFont val="Arial"/>
        <family val="2"/>
      </rPr>
      <t>1)</t>
    </r>
  </si>
  <si>
    <t>Übriges Osteuropa (einschl. Türkei, Russland)</t>
  </si>
  <si>
    <t>Nordamerika</t>
  </si>
  <si>
    <t>Mittel- und Südamerika</t>
  </si>
  <si>
    <t>Nordafrika, naher und mittlerer Osten</t>
  </si>
  <si>
    <t>Übriges Afrika</t>
  </si>
  <si>
    <t>Ostasien</t>
  </si>
  <si>
    <t>Darunter China</t>
  </si>
  <si>
    <t>Übriges Asien</t>
  </si>
  <si>
    <t>Australien u. Ozeanien</t>
  </si>
  <si>
    <t>Angestrebter Abschluss: Bachelor</t>
  </si>
  <si>
    <t>Angestrebter Abschluss: Master</t>
  </si>
  <si>
    <t>Angestrebter Abschluss: Promotion</t>
  </si>
  <si>
    <t>Kein Abschluss angestrebt</t>
  </si>
  <si>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</si>
  <si>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Darunter Syrien</t>
  </si>
  <si>
    <t>Darunter Indien</t>
  </si>
  <si>
    <t xml:space="preserve">Tab. F3-6web: Studienanfängerinnen und -anfänger* in dualen Studiengängen 2005 bis 2018 nach Geschlecht, Art der Hochschule, Trägerschaft, Art der Studienberechtigung, Fächergruppen und Ländern </t>
  </si>
  <si>
    <t>Tab. F3-11web: Internationale Studierende (bildungsausländische Studienanfängerinnen und -anfänger*) 2005 bis 2018 nach Herkunftsregionen und angestrebtem Abschluss**</t>
  </si>
  <si>
    <t>Tab. F3-1web: Zahl der Studienanfängerinnen und -anfänger*, Frauenanteil, Anteil Fachhochschule und Studienanfängerquote 1975 bis 2019**</t>
  </si>
  <si>
    <r>
      <t>Tab. F3-10web: Nicht-traditionelle Studienanfängerinnen und -anfänger*</t>
    </r>
    <r>
      <rPr>
        <b/>
        <sz val="11"/>
        <rFont val="Calibri"/>
        <family val="2"/>
      </rPr>
      <t xml:space="preserve"> 2011 bis 2018 nach Art der Hochschule und Trägerschaft** </t>
    </r>
  </si>
  <si>
    <t>Tab. F3-5web: Studienanfängerinnen und -anfänger* in Fernstudiengängen 2005 bis 2018 nach Geschlecht, Art der Hochschule, Trägerschaft, Art der Studienberechtigung, Fächergruppen und Ländern</t>
  </si>
  <si>
    <t>Insgesamt</t>
    <phoneticPr fontId="20" type="noConversion"/>
  </si>
  <si>
    <t xml:space="preserve">Anteil innerhalb der Fernstudiengänge in % </t>
  </si>
  <si>
    <t>Fachhochschulen</t>
    <phoneticPr fontId="20" type="noConversion"/>
  </si>
  <si>
    <t>Sport</t>
    <phoneticPr fontId="20" type="noConversion"/>
  </si>
  <si>
    <t>Durchschnittsalter</t>
    <phoneticPr fontId="20" type="noConversion"/>
  </si>
  <si>
    <t>Baden-Württemberg</t>
    <phoneticPr fontId="20" type="noConversion"/>
  </si>
  <si>
    <t>Bayern</t>
    <phoneticPr fontId="20" type="noConversion"/>
  </si>
  <si>
    <t>Berlin</t>
    <phoneticPr fontId="20" type="noConversion"/>
  </si>
  <si>
    <t>Brandenburg</t>
    <phoneticPr fontId="20" type="noConversion"/>
  </si>
  <si>
    <t>Bremen</t>
    <phoneticPr fontId="20" type="noConversion"/>
  </si>
  <si>
    <t>Hamburg</t>
    <phoneticPr fontId="20" type="noConversion"/>
  </si>
  <si>
    <t>Hessen</t>
    <phoneticPr fontId="20" type="noConversion"/>
  </si>
  <si>
    <t>Mecklenburg-Vorpommern</t>
    <phoneticPr fontId="20" type="noConversion"/>
  </si>
  <si>
    <t>Niedersachsen</t>
    <phoneticPr fontId="20" type="noConversion"/>
  </si>
  <si>
    <t>Nordrhein-Westfalen</t>
    <phoneticPr fontId="20" type="noConversion"/>
  </si>
  <si>
    <t>Rheinland-Pfalz</t>
    <phoneticPr fontId="20" type="noConversion"/>
  </si>
  <si>
    <t>Saarland</t>
    <phoneticPr fontId="20" type="noConversion"/>
  </si>
  <si>
    <t>Sachsen</t>
    <phoneticPr fontId="20" type="noConversion"/>
  </si>
  <si>
    <t>Sachsen-Anhalt</t>
    <phoneticPr fontId="20" type="noConversion"/>
  </si>
  <si>
    <t>Schleswig-Holstein</t>
    <phoneticPr fontId="20" type="noConversion"/>
  </si>
  <si>
    <t>Thüringen</t>
    <phoneticPr fontId="20" type="noConversion"/>
  </si>
  <si>
    <t>* Studienanfängerinnen und -anfänger im ersten Hochschulsemester.
1) Studienjahr = Sommer- plus nachfolgendes Wintersemester.
Quelle: Statistische Ämter des Bundes und der Länder, Hochschulstatistik, eigene Berechnungen</t>
  </si>
  <si>
    <t>* Studienanfängerinnen und  -anfänger im ersten Hochschulsemester, einschließlich Verwaltungsfachhochschulen.
Quelle: Statistische Ämter des Bundes und der Länder, Hochschulstatistik</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</si>
  <si>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einer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</si>
  <si>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Bertelsmann Stiftung 2015 (beschleunigte Akademisierung)</t>
  </si>
  <si>
    <t>Bertelsmann Stiftung 2015 (Stabilisierung der Berufsausbildung)</t>
  </si>
  <si>
    <t>Tab. F3-2web: Studienanfängerzahl*, Ausländerinnen und Ausländer und internationale Studierende (Bildungsausländer)** 1975 bis 2019 sowie Vorausberechnungen bis 2030</t>
  </si>
  <si>
    <t>Klicken Sie auf den unten stehenden Link oder auf den Reiter am unteren Bildschirmrand, um eine gewünschte Tabelle aufzurufen!</t>
  </si>
  <si>
    <t>Tab. F3-1web: Zahl der Studienanfängerinnen und -anfänger, Frauenanteil, Anteil Fachhochschule und Studienanfängerquote 1975 bis 2019</t>
  </si>
  <si>
    <t>Tab. F3-2web: Studienanfängerzahl, Ausländerinnen und Ausländer und internationale Studierende (Bildungsausländer) 1975 bis 2019  sowie Vorausberechnungen bis 2030</t>
  </si>
  <si>
    <t>Tab. F3-3web: Studienanfängerinnen und -anfänger in den Wintersemestern 2005/06 und 2008/09 bis 2018/19 nach Altersgruppen und Hochschulart</t>
  </si>
  <si>
    <t>Tab. F3-4web: Zusammensetzung der Studienanfängerinnen und -anfänger 2000 bis 2018 nach Art der Studienberechtigung und Hochschularten (in %)</t>
  </si>
  <si>
    <t>Tab. F3-5web: Studienanfängerinnen und -anfänger in Fernstudiengängen 2005 bis 2018 nach Geschlecht, Art der Hochschule, Trägerschaft, Art der Studienberechtigung, Fächergruppen und Ländern</t>
  </si>
  <si>
    <t xml:space="preserve">Tab. F3-6web: Studienanfängerinnen und -anfänger in dualen Studiengängen 2005 bis 2018 nach Geschlecht, Art der Hochschule, Trägerschaft, Art der Studienberechtigung, Fächergruppen und Ländern </t>
  </si>
  <si>
    <t>Tab. F3-7web: Studienanfängeranteil an Fachhochschulen 1995, 2000 und 2005 bis 2019 nach  Ländern</t>
  </si>
  <si>
    <t>Tab. F3-9web: Studienanfängerinnen und -anfänger 1975 bis 2019 nach Fächergruppen (in %)</t>
  </si>
  <si>
    <t xml:space="preserve">Tab. F3-10web: Nicht-traditionelle Studienanfängerinnen und -anfänger 2011 bis 2018 nach Art der Hochschule und Trägerschaft </t>
  </si>
  <si>
    <t>Tab. F3-11web: Internationale Studierende (bildungsausländische Studienanfängerinnen und -anfänger) 2005 bis 2018 nach Herkunftsregionen und angestrebtem Abschluss</t>
  </si>
  <si>
    <t>Tab. F3-8web: Studienanfängerquote: Anteil der Studienanfängerinnen und -anfänger an der alterstypischen Bevölkerung in den OECD-Staaten 2005, 2013, 2015 und 2017 (ISCED 2011)</t>
  </si>
  <si>
    <t>Anteil Fach-hochschulen</t>
  </si>
  <si>
    <t>Zusammen</t>
  </si>
  <si>
    <t>Bachelor (ohne Lehramt)</t>
  </si>
  <si>
    <t>Master         (ohne Lehramt)</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</si>
  <si>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Vorläufige Werte.
Quelle für IST-Werte: Statistische Ämter des Bundes und der Länder, Hochschulstatistik, Recherche in DZHW-ICEland, eigene Berechnungen
Quellen für Vorausberechnungen: Statistisches Bundesamt, Hochschulstatistik; KMK, Vorausberechnung der Studienanfängerzahlen 2019 bis 2030, Dokumentation Nr. 219, Mai 2019; KMK, Vorausberechnung der Studienanfängerzahlen 2014-2025, Dokumentation Nr. 205, Juli 2014; Bertelsmann Stiftung: Nachschulische Bildung 2030. Trends und Entwicklungsszenarien (https://www.bertelsmann-stiftung.de/fileadmin/files/BSt/Publikationen/GrauePublikationen/LL_GP_Nachschulische_Bildung.pdf; Recherche der Datenwerte: https://www.bertelsmann-stiftung.de/de/szenarien studie-nachschulische-bildung/szenarienstudie-nachschulische-bildung; Zugriff am 9.9.2016)</t>
  </si>
  <si>
    <t>Deutsche</t>
  </si>
  <si>
    <t>Studienanfängeranteil an Fachhochschulen</t>
  </si>
  <si>
    <t xml:space="preserve">Studienanfängerzahl an Fachhochschulen </t>
  </si>
  <si>
    <t>(Index 2000=100)</t>
  </si>
  <si>
    <t xml:space="preserve">Studienanfängerzahl an Universitäten </t>
  </si>
  <si>
    <t xml:space="preserve">Studienanfängerzahl an Hochschulen insgesamt </t>
  </si>
  <si>
    <r>
      <t>Ohne internationale Studienanfängerinnen und -anfänger</t>
    </r>
    <r>
      <rPr>
        <vertAlign val="superscript"/>
        <sz val="9"/>
        <rFont val="Arial"/>
        <family val="2"/>
      </rPr>
      <t>2)</t>
    </r>
  </si>
  <si>
    <t>2017                                                               Insgesamt</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</si>
  <si>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</si>
  <si>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Darunter</t>
  </si>
  <si>
    <t>Herkunftsregion</t>
  </si>
  <si>
    <t>Abb. F3-1: Zahl der Studienanfängerinnen und -anfänger* 1994 bis 2019** (Ist-Werte) und Vorausberechnungen bis 2030 (Anzahl)</t>
  </si>
  <si>
    <t>Abbildungen aus der Buchpublikation</t>
  </si>
  <si>
    <t>Abb. F3-1: Zahl der Studienanfängerinnen und -anfänger 1994 bis 2019 (Ist-Werte) und Vorausberechnungen bis 2030 (Anzahl)</t>
  </si>
  <si>
    <t>* Im 1. Hochschulsemester.</t>
  </si>
  <si>
    <t>** Vorläufige Ist-Werte für 2019.</t>
  </si>
  <si>
    <r>
      <rPr>
        <b/>
        <sz val="8.5"/>
        <color theme="1"/>
        <rFont val="Wingdings"/>
        <charset val="2"/>
      </rPr>
      <t>à</t>
    </r>
    <r>
      <rPr>
        <b/>
        <sz val="8.5"/>
        <color theme="1"/>
        <rFont val="Arial"/>
        <family val="2"/>
      </rPr>
      <t xml:space="preserve"> Tab. F3-2web</t>
    </r>
  </si>
  <si>
    <t>Quelle: Statistische Ämter des Bundes und der Länder, Hochschulstatistik; KMK; Bertelsmann Stiftung</t>
  </si>
  <si>
    <t>Abb. F3-2: Studienanfängerinnen und -anfänger* 1993 bis 2019** nach Hochschulart (Anzahl)</t>
  </si>
  <si>
    <t>Abb. F3-2: Studienanfängerinnen und -anfänger 1993 bis 2019 nach Hochschulart (Anzahl)</t>
  </si>
  <si>
    <r>
      <rPr>
        <b/>
        <sz val="8.5"/>
        <color theme="1"/>
        <rFont val="Wingdings"/>
        <charset val="2"/>
      </rPr>
      <t>à</t>
    </r>
    <r>
      <rPr>
        <b/>
        <sz val="8.5"/>
        <color theme="1"/>
        <rFont val="Arial"/>
        <family val="2"/>
      </rPr>
      <t xml:space="preserve"> Tab. F3-7web</t>
    </r>
  </si>
  <si>
    <t>** Vorläufige Werte für 2019.</t>
  </si>
  <si>
    <t>* Fächergruppengliederung auf dem Stand 2015. Vorherige Jahre wurden umgerechnet.
** Die Fächergruppe Rechts-, Wirtschafts- und Sozialwissenschaften wird hier in 3 Fachrichtungen unterteilt.</t>
  </si>
  <si>
    <r>
      <rPr>
        <b/>
        <sz val="8.5"/>
        <color theme="1"/>
        <rFont val="Wingdings"/>
        <charset val="2"/>
      </rPr>
      <t>à</t>
    </r>
    <r>
      <rPr>
        <b/>
        <sz val="8.5"/>
        <color theme="1"/>
        <rFont val="Arial"/>
        <family val="2"/>
      </rPr>
      <t xml:space="preserve"> Tab. F3-9web</t>
    </r>
  </si>
  <si>
    <t>Quelle: Statistische Ämter des Bundes und der Länder, Hochschulstatistik, eigene Berechnungen</t>
  </si>
  <si>
    <t>Abb. F3-3: Studienanfängerinnen und -anfänger nach Fächergruppen* und ausgewählten Fachrichtungen** 1993 bis 2018 (in %)</t>
  </si>
  <si>
    <t>Abb. F3-3: Studienanfängerinnen und -anfänger nach Fächergruppen und ausgewählten Fachrichtungen 1993 bis 2018 (in %)</t>
  </si>
  <si>
    <t>Abb. F3-4: Internationale Studierende nach Art des angestrebten Abschlusses 2002 bis 2018 sowie Studierendenanteil</t>
  </si>
  <si>
    <t>Abb. F3-4: Internationale Studierende nach Art des angestrebten Abschlusses 2002 bis 2018* sowie Studierendenanteil</t>
  </si>
  <si>
    <t>* Bezogen jeweils auf das Wintersemester.</t>
  </si>
  <si>
    <t>Quelle: Statistische Ämter des Bundes und der Länder, Hochschulstatistik, Recherche in DZHW/ICE, eigene Berechnungen</t>
  </si>
  <si>
    <t>Tabellen/Abbildungen im Internet</t>
  </si>
  <si>
    <r>
      <t>Insgesamt, ohne ausländische HZB</t>
    </r>
    <r>
      <rPr>
        <vertAlign val="superscript"/>
        <sz val="9"/>
        <rFont val="Arial"/>
        <family val="2"/>
      </rPr>
      <t>4) 5)</t>
    </r>
  </si>
  <si>
    <t>Internationale Studierende (im Wintersemester)</t>
  </si>
  <si>
    <t>in  %</t>
  </si>
  <si>
    <t>Sonstiger Abschluss (einschließlich Lehramt)</t>
  </si>
  <si>
    <r>
      <t>Studien-anfänger- innen und 
-anfänger insgesamt</t>
    </r>
    <r>
      <rPr>
        <vertAlign val="superscript"/>
        <sz val="9"/>
        <rFont val="Arial"/>
        <family val="2"/>
      </rPr>
      <t>2)</t>
    </r>
  </si>
  <si>
    <t>Internationale Studien-
anfängerinnen und -anfänger (Bildungs-ausländer)</t>
  </si>
  <si>
    <t>Sprach- und Kulturwissenschaften</t>
  </si>
  <si>
    <t>Rechts-, Wirtschafts- und Sozialwissenschaften</t>
  </si>
  <si>
    <t>Mathematik, Naturwissenschaften</t>
  </si>
  <si>
    <t>Humanmedizin/Gesundheitswissenschaften</t>
  </si>
  <si>
    <t>Agrar-, Forst- und Ernährungswissenschaften</t>
  </si>
  <si>
    <t>Ingenieurwissenschaften</t>
  </si>
  <si>
    <t>Kunst, Kunstwissenschaften</t>
  </si>
  <si>
    <t>Geisteswissenschaften (bis WS 2015/16: 
Sprach- und Kulturwissenchaften)</t>
  </si>
  <si>
    <t>Agrar-, Forst- und Ernährungswissenschaften, Veterinärmedizin</t>
  </si>
  <si>
    <r>
      <t>Baden-Württemberg</t>
    </r>
    <r>
      <rPr>
        <vertAlign val="superscript"/>
        <sz val="9"/>
        <rFont val="Arial"/>
        <family val="2"/>
      </rPr>
      <t>1)</t>
    </r>
  </si>
  <si>
    <t>Berlin</t>
  </si>
  <si>
    <t>Brandenburg</t>
  </si>
  <si>
    <t>Bremen</t>
  </si>
  <si>
    <t>Hamburg</t>
  </si>
  <si>
    <t>Hessen</t>
  </si>
  <si>
    <t>Mecklenburg-Vorpommern</t>
  </si>
  <si>
    <t>Niedersachsen</t>
  </si>
  <si>
    <t>Nordrhein-Westfalen</t>
  </si>
  <si>
    <t>Rheinland-Pfalz</t>
  </si>
  <si>
    <t>Saarland</t>
  </si>
  <si>
    <t>Sachsen</t>
  </si>
  <si>
    <t>Sachsen-Anhalt</t>
  </si>
  <si>
    <t>Schleswig-Holstein</t>
  </si>
  <si>
    <r>
      <t>Thüringen</t>
    </r>
    <r>
      <rPr>
        <vertAlign val="superscript"/>
        <sz val="9"/>
        <rFont val="Arial"/>
        <family val="2"/>
      </rPr>
      <t>3)</t>
    </r>
  </si>
  <si>
    <r>
      <t>Rechts-, Wirt-
schafts-, und 
Sozialwissen-
schaften</t>
    </r>
    <r>
      <rPr>
        <vertAlign val="superscript"/>
        <sz val="9"/>
        <color indexed="8"/>
        <rFont val="Arial"/>
        <family val="2"/>
      </rPr>
      <t>4)</t>
    </r>
  </si>
  <si>
    <r>
      <t>Wirtschafts-
wissen-
schaften</t>
    </r>
    <r>
      <rPr>
        <vertAlign val="superscript"/>
        <sz val="9"/>
        <color indexed="8"/>
        <rFont val="Arial"/>
        <family val="2"/>
      </rPr>
      <t>8)</t>
    </r>
  </si>
  <si>
    <t>Rechts-
wissenschaft</t>
  </si>
  <si>
    <r>
      <t>Sozial-, 
Erziehungs-wissen-
schaften,
Psychologie</t>
    </r>
    <r>
      <rPr>
        <vertAlign val="superscript"/>
        <sz val="9"/>
        <color indexed="8"/>
        <rFont val="Arial"/>
        <family val="2"/>
      </rPr>
      <t>9)</t>
    </r>
  </si>
  <si>
    <r>
      <t>Mathematik/ 
Naturwissen-
schaften</t>
    </r>
    <r>
      <rPr>
        <vertAlign val="superscript"/>
        <sz val="9"/>
        <color indexed="8"/>
        <rFont val="Arial"/>
        <family val="2"/>
      </rPr>
      <t>5)</t>
    </r>
  </si>
  <si>
    <r>
      <t>Ingenieur-
wissen-
schaften</t>
    </r>
    <r>
      <rPr>
        <vertAlign val="superscript"/>
        <sz val="9"/>
        <color indexed="8"/>
        <rFont val="Arial"/>
        <family val="2"/>
      </rPr>
      <t>6)</t>
    </r>
  </si>
  <si>
    <t>Humanmedizin/ 
Gesund-
heitswissen-
schaften</t>
  </si>
  <si>
    <r>
      <t>Agrar-, Forst-, 
und 
Ernährungs-
wissen-schaften</t>
    </r>
    <r>
      <rPr>
        <vertAlign val="superscript"/>
        <sz val="9"/>
        <color indexed="8"/>
        <rFont val="Arial"/>
        <family val="2"/>
      </rPr>
      <t>7)</t>
    </r>
  </si>
  <si>
    <t>Kunst, 
Kunstwissen-
schaften</t>
  </si>
  <si>
    <r>
      <t>Geisteswissen-
schaften</t>
    </r>
    <r>
      <rPr>
        <vertAlign val="superscript"/>
        <sz val="9"/>
        <color indexed="8"/>
        <rFont val="Arial"/>
        <family val="2"/>
      </rPr>
      <t>3)</t>
    </r>
  </si>
  <si>
    <t>Davon:</t>
  </si>
  <si>
    <t>Übriges Osteuropa (einschließlich Türkei, Russland)</t>
  </si>
  <si>
    <t>Australien und Ozeanien</t>
  </si>
  <si>
    <t>Ausländer-
innen und Ausländer</t>
  </si>
  <si>
    <t>Nicht-
traditionelle Studie-
rende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</si>
</sst>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0.0"/>
    <numFmt numFmtId="178" formatCode="_([$€]* #,##0.00_);_([$€]* \(#,##0.00\);_([$€]* &quot;-&quot;??_);_(@_)"/>
    <numFmt numFmtId="179" formatCode="_-* #,##0.00\ _k_r_-;\-* #,##0.00\ _k_r_-;_-* &quot;-&quot;??\ _k_r_-;_-@_-"/>
    <numFmt numFmtId="180" formatCode="_(* #,##0.0_);_(* \(#,##0.0\);_(* &quot;-&quot;??_);_(@_)"/>
  </numFmts>
  <fonts count="94">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8"/>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b/>
      <sz val="11"/>
      <name val="Calibri"/>
      <family val="2"/>
    </font>
    <font>
      <sz val="10"/>
      <name val="NewCenturySchlbk"/>
    </font>
    <font>
      <vertAlign val="superscript"/>
      <sz val="8.5"/>
      <name val="Arial"/>
      <family val="2"/>
    </font>
    <font>
      <sz val="10"/>
      <name val="Arial"/>
      <family val="2"/>
    </font>
    <font>
      <sz val="10"/>
      <name val="MetaNormalLF-Roman"/>
    </font>
    <font>
      <sz val="10"/>
      <name val="Arial"/>
      <family val="2"/>
    </font>
    <font>
      <b/>
      <sz val="11"/>
      <name val="Arial"/>
      <family val="2"/>
    </font>
    <font>
      <sz val="11"/>
      <name val="Arial"/>
      <family val="2"/>
    </font>
    <font>
      <u/>
      <sz val="7"/>
      <color indexed="12"/>
      <name val="MetaNormalLF-Roman"/>
      <family val="2"/>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sz val="10"/>
      <name val="Arial"/>
      <family val="2"/>
    </font>
    <font>
      <u/>
      <sz val="10"/>
      <color indexed="12"/>
      <name val="Arial"/>
      <family val="2"/>
    </font>
    <font>
      <sz val="8.5"/>
      <color indexed="8"/>
      <name val="Arial"/>
      <family val="2"/>
    </font>
    <font>
      <sz val="8"/>
      <name val="MetaNormalLF-Roman"/>
    </font>
    <font>
      <sz val="10"/>
      <color theme="1"/>
      <name val="Arial"/>
      <family val="2"/>
    </font>
    <font>
      <sz val="11"/>
      <color theme="1"/>
      <name val="Arial"/>
      <family val="2"/>
    </font>
    <font>
      <sz val="9"/>
      <name val="Calibri"/>
      <family val="2"/>
    </font>
    <font>
      <u/>
      <sz val="10"/>
      <color theme="10"/>
      <name val="Arial"/>
      <family val="2"/>
    </font>
    <font>
      <sz val="10"/>
      <color rgb="FF0563C1"/>
      <name val="Arial"/>
      <family val="2"/>
    </font>
    <font>
      <b/>
      <sz val="8.5"/>
      <color theme="1"/>
      <name val="Arial"/>
      <family val="2"/>
    </font>
    <font>
      <b/>
      <sz val="8.5"/>
      <color theme="1"/>
      <name val="Wingdings"/>
      <charset val="2"/>
    </font>
    <font>
      <u/>
      <sz val="10"/>
      <color rgb="FF0563C1"/>
      <name val="Arial"/>
      <family val="2"/>
    </font>
    <font>
      <b/>
      <sz val="10"/>
      <name val="Symbol"/>
      <family val="1"/>
    </font>
  </fonts>
  <fills count="56">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
      <patternFill patternType="solid">
        <fgColor theme="0"/>
        <bgColor indexed="64"/>
      </patternFill>
    </fill>
    <fill>
      <patternFill patternType="solid">
        <fgColor rgb="FFD9D9D9"/>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top/>
      <bottom style="thin">
        <color indexed="8"/>
      </bottom>
      <diagonal/>
    </border>
  </borders>
  <cellStyleXfs count="451">
    <xf numFmtId="0" fontId="0" fillId="0" borderId="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10"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3" borderId="0" applyNumberFormat="0" applyBorder="0" applyAlignment="0" applyProtection="0"/>
    <xf numFmtId="175" fontId="8" fillId="0" borderId="0"/>
    <xf numFmtId="171" fontId="15" fillId="0" borderId="1">
      <alignment horizontal="left"/>
    </xf>
    <xf numFmtId="171" fontId="15" fillId="0" borderId="1">
      <alignment horizontal="left"/>
    </xf>
    <xf numFmtId="0" fontId="26"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14" fillId="5"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2"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2" borderId="0" applyNumberFormat="0" applyBorder="0" applyAlignment="0" applyProtection="0"/>
    <xf numFmtId="0" fontId="14" fillId="14" borderId="0" applyNumberFormat="0" applyBorder="0" applyAlignment="0" applyProtection="0"/>
    <xf numFmtId="172" fontId="15" fillId="0" borderId="1">
      <alignment horizontal="left"/>
    </xf>
    <xf numFmtId="172" fontId="15" fillId="0" borderId="1">
      <alignment horizontal="left"/>
    </xf>
    <xf numFmtId="173" fontId="15" fillId="0" borderId="1">
      <alignment horizontal="left"/>
    </xf>
    <xf numFmtId="173" fontId="15" fillId="0" borderId="1">
      <alignment horizontal="left"/>
    </xf>
    <xf numFmtId="0" fontId="16" fillId="16"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8" borderId="0" applyNumberFormat="0" applyBorder="0" applyAlignment="0" applyProtection="0"/>
    <xf numFmtId="0" fontId="16" fillId="16" borderId="0" applyNumberFormat="0" applyBorder="0" applyAlignment="0" applyProtection="0"/>
    <xf numFmtId="0" fontId="16" fillId="3" borderId="0" applyNumberFormat="0" applyBorder="0" applyAlignment="0" applyProtection="0"/>
    <xf numFmtId="0" fontId="16" fillId="15"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174" fontId="15" fillId="0" borderId="1">
      <alignment horizontal="left"/>
    </xf>
    <xf numFmtId="174" fontId="15" fillId="0" borderId="1">
      <alignment horizontal="left"/>
    </xf>
    <xf numFmtId="0" fontId="16" fillId="20"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7" fillId="5" borderId="2" applyNumberFormat="0" applyAlignment="0" applyProtection="0"/>
    <xf numFmtId="0" fontId="17" fillId="5" borderId="2" applyNumberFormat="0" applyAlignment="0" applyProtection="0"/>
    <xf numFmtId="0" fontId="18" fillId="5" borderId="3" applyNumberFormat="0" applyAlignment="0" applyProtection="0"/>
    <xf numFmtId="0" fontId="18" fillId="5" borderId="3" applyNumberFormat="0" applyAlignment="0" applyProtection="0"/>
    <xf numFmtId="0" fontId="8" fillId="24" borderId="4"/>
    <xf numFmtId="0" fontId="22" fillId="25" borderId="5">
      <alignment horizontal="right" vertical="top" wrapText="1"/>
    </xf>
    <xf numFmtId="0" fontId="63" fillId="0" borderId="0"/>
    <xf numFmtId="0" fontId="8" fillId="0" borderId="1"/>
    <xf numFmtId="0" fontId="47" fillId="26" borderId="6">
      <alignment horizontal="left" vertical="top" wrapText="1"/>
    </xf>
    <xf numFmtId="0" fontId="48" fillId="27" borderId="0">
      <alignment horizontal="center"/>
    </xf>
    <xf numFmtId="0" fontId="38" fillId="27" borderId="0">
      <alignment horizontal="center" vertical="center"/>
    </xf>
    <xf numFmtId="0" fontId="3" fillId="28" borderId="0">
      <alignment horizontal="center" wrapText="1"/>
    </xf>
    <xf numFmtId="0" fontId="6" fillId="28" borderId="0">
      <alignment horizontal="center" wrapText="1"/>
    </xf>
    <xf numFmtId="0" fontId="53" fillId="28" borderId="0">
      <alignment horizontal="center" wrapText="1"/>
    </xf>
    <xf numFmtId="0" fontId="3" fillId="28" borderId="0">
      <alignment horizontal="center" wrapText="1"/>
    </xf>
    <xf numFmtId="0" fontId="3" fillId="28" borderId="0">
      <alignment horizontal="center" wrapText="1"/>
    </xf>
    <xf numFmtId="0" fontId="3" fillId="28" borderId="0">
      <alignment horizontal="center" wrapText="1"/>
    </xf>
    <xf numFmtId="0" fontId="57" fillId="28" borderId="0">
      <alignment horizontal="center" wrapText="1"/>
    </xf>
    <xf numFmtId="0" fontId="3" fillId="28" borderId="0">
      <alignment horizontal="center" wrapText="1"/>
    </xf>
    <xf numFmtId="0" fontId="53" fillId="28" borderId="0">
      <alignment horizontal="center" wrapText="1"/>
    </xf>
    <xf numFmtId="0" fontId="3" fillId="28" borderId="0">
      <alignment horizontal="center" wrapText="1"/>
    </xf>
    <xf numFmtId="0" fontId="3" fillId="28" borderId="0">
      <alignment horizontal="center" wrapText="1"/>
    </xf>
    <xf numFmtId="0" fontId="57" fillId="28" borderId="0">
      <alignment horizontal="center" wrapText="1"/>
    </xf>
    <xf numFmtId="0" fontId="59" fillId="28" borderId="0">
      <alignment horizontal="center" wrapText="1"/>
    </xf>
    <xf numFmtId="0" fontId="39" fillId="27" borderId="0">
      <alignment horizontal="center"/>
    </xf>
    <xf numFmtId="165" fontId="40"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0" fontId="64" fillId="0" borderId="0">
      <alignment horizontal="right" vertical="top"/>
    </xf>
    <xf numFmtId="167"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41" fillId="29" borderId="4" applyBorder="0">
      <protection locked="0"/>
    </xf>
    <xf numFmtId="0" fontId="41" fillId="29" borderId="4" applyBorder="0">
      <protection locked="0"/>
    </xf>
    <xf numFmtId="0" fontId="41" fillId="29" borderId="4" applyBorder="0">
      <protection locked="0"/>
    </xf>
    <xf numFmtId="0" fontId="65" fillId="0" borderId="0">
      <alignment horizontal="centerContinuous"/>
    </xf>
    <xf numFmtId="0" fontId="65" fillId="0" borderId="0" applyAlignment="0">
      <alignment horizontal="centerContinuous"/>
    </xf>
    <xf numFmtId="0" fontId="66" fillId="0" borderId="0" applyAlignment="0">
      <alignment horizontal="centerContinuous"/>
    </xf>
    <xf numFmtId="0" fontId="19" fillId="3" borderId="3" applyNumberFormat="0" applyAlignment="0" applyProtection="0"/>
    <xf numFmtId="0" fontId="19" fillId="3" borderId="3" applyNumberFormat="0" applyAlignment="0" applyProtection="0"/>
    <xf numFmtId="0" fontId="20" fillId="0" borderId="7" applyNumberFormat="0" applyFill="0" applyAlignment="0" applyProtection="0"/>
    <xf numFmtId="0" fontId="20" fillId="0" borderId="7"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7" fillId="29" borderId="4">
      <protection locked="0"/>
    </xf>
    <xf numFmtId="0" fontId="3" fillId="29" borderId="1"/>
    <xf numFmtId="0" fontId="3" fillId="29" borderId="1"/>
    <xf numFmtId="0" fontId="3" fillId="27" borderId="0"/>
    <xf numFmtId="0" fontId="3" fillId="27" borderId="0"/>
    <xf numFmtId="170" fontId="3" fillId="0" borderId="0" applyFont="0" applyFill="0" applyBorder="0" applyAlignment="0" applyProtection="0"/>
    <xf numFmtId="170" fontId="6" fillId="0" borderId="0" applyFont="0" applyFill="0" applyBorder="0" applyAlignment="0" applyProtection="0"/>
    <xf numFmtId="170" fontId="53" fillId="0" borderId="0" applyFont="0" applyFill="0" applyBorder="0" applyAlignment="0" applyProtection="0"/>
    <xf numFmtId="170" fontId="3" fillId="0" borderId="0" applyFont="0" applyFill="0" applyBorder="0" applyAlignment="0" applyProtection="0"/>
    <xf numFmtId="178"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8" fontId="3" fillId="0" borderId="0" applyFont="0" applyFill="0" applyBorder="0" applyAlignment="0" applyProtection="0"/>
    <xf numFmtId="170" fontId="53" fillId="0" borderId="0" applyFont="0" applyFill="0" applyBorder="0" applyAlignment="0" applyProtection="0"/>
    <xf numFmtId="170" fontId="3" fillId="0" borderId="0" applyFont="0" applyFill="0" applyBorder="0" applyAlignment="0" applyProtection="0"/>
    <xf numFmtId="178" fontId="3" fillId="0" borderId="0" applyFont="0" applyFill="0" applyBorder="0" applyAlignment="0" applyProtection="0"/>
    <xf numFmtId="170" fontId="57" fillId="0" borderId="0" applyFont="0" applyFill="0" applyBorder="0" applyAlignment="0" applyProtection="0"/>
    <xf numFmtId="178" fontId="59" fillId="0" borderId="0" applyFont="0" applyFill="0" applyBorder="0" applyAlignment="0" applyProtection="0"/>
    <xf numFmtId="0" fontId="42" fillId="27" borderId="1">
      <alignment horizontal="left"/>
    </xf>
    <xf numFmtId="0" fontId="43" fillId="27" borderId="0">
      <alignment horizontal="left"/>
    </xf>
    <xf numFmtId="0" fontId="50" fillId="27" borderId="0">
      <alignment horizontal="left"/>
    </xf>
    <xf numFmtId="0" fontId="26" fillId="27" borderId="0">
      <alignment horizontal="left"/>
    </xf>
    <xf numFmtId="0" fontId="26" fillId="27" borderId="0">
      <alignment horizontal="left"/>
    </xf>
    <xf numFmtId="0" fontId="68" fillId="30" borderId="0">
      <alignment horizontal="left" vertical="top"/>
    </xf>
    <xf numFmtId="0" fontId="22" fillId="31" borderId="0">
      <alignment horizontal="right" vertical="top" wrapText="1"/>
    </xf>
    <xf numFmtId="0" fontId="22" fillId="31" borderId="0">
      <alignment horizontal="right" vertical="top" textRotation="90" wrapText="1"/>
    </xf>
    <xf numFmtId="0" fontId="22" fillId="31" borderId="0">
      <alignment horizontal="right" vertical="top" textRotation="90" wrapText="1"/>
    </xf>
    <xf numFmtId="0" fontId="22" fillId="31" borderId="0">
      <alignment horizontal="right" vertical="top" textRotation="90" wrapText="1"/>
    </xf>
    <xf numFmtId="0" fontId="22" fillId="31" borderId="0">
      <alignment horizontal="right" vertical="top" textRotation="90" wrapText="1"/>
    </xf>
    <xf numFmtId="0" fontId="23" fillId="8" borderId="0" applyNumberFormat="0" applyBorder="0" applyAlignment="0" applyProtection="0"/>
    <xf numFmtId="0" fontId="23" fillId="8" borderId="0" applyNumberFormat="0" applyBorder="0" applyAlignment="0" applyProtection="0"/>
    <xf numFmtId="0" fontId="4"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26" fillId="46" borderId="49" applyNumberFormat="0" applyFont="0" applyAlignment="0" applyProtection="0"/>
    <xf numFmtId="0" fontId="26" fillId="46" borderId="49" applyNumberFormat="0" applyFont="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lignment vertical="top"/>
      <protection locked="0"/>
    </xf>
    <xf numFmtId="0" fontId="4" fillId="0" borderId="0" applyNumberFormat="0" applyFill="0" applyBorder="0" applyAlignment="0" applyProtection="0"/>
    <xf numFmtId="0" fontId="44" fillId="28" borderId="0">
      <alignment horizontal="center"/>
    </xf>
    <xf numFmtId="0" fontId="51" fillId="28" borderId="0">
      <alignment horizontal="center"/>
    </xf>
    <xf numFmtId="0" fontId="12" fillId="28" borderId="0">
      <alignment horizontal="center"/>
    </xf>
    <xf numFmtId="0" fontId="12" fillId="28" borderId="0">
      <alignment horizontal="center"/>
    </xf>
    <xf numFmtId="0" fontId="3" fillId="27" borderId="1">
      <alignment horizontal="centerContinuous" wrapText="1"/>
    </xf>
    <xf numFmtId="0" fontId="3" fillId="27" borderId="1">
      <alignment horizontal="centerContinuous" wrapText="1"/>
    </xf>
    <xf numFmtId="0" fontId="46" fillId="30" borderId="0">
      <alignment horizontal="center" wrapText="1"/>
    </xf>
    <xf numFmtId="0" fontId="3" fillId="27" borderId="1">
      <alignment horizontal="centerContinuous" wrapText="1"/>
    </xf>
    <xf numFmtId="167" fontId="3" fillId="0" borderId="0" applyFont="0" applyFill="0" applyBorder="0" applyAlignment="0" applyProtection="0"/>
    <xf numFmtId="167" fontId="3" fillId="0" borderId="0" applyFont="0" applyFill="0" applyBorder="0" applyAlignment="0" applyProtection="0"/>
    <xf numFmtId="167" fontId="57" fillId="0" borderId="0" applyFont="0" applyFill="0" applyBorder="0" applyAlignment="0" applyProtection="0"/>
    <xf numFmtId="167" fontId="59" fillId="0" borderId="0" applyFont="0" applyFill="0" applyBorder="0" applyAlignment="0" applyProtection="0"/>
    <xf numFmtId="167" fontId="3"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7" fillId="26" borderId="12">
      <alignment horizontal="left" vertical="top" wrapText="1"/>
    </xf>
    <xf numFmtId="0" fontId="3" fillId="0" borderId="0" applyFont="0" applyFill="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6" fillId="0" borderId="0"/>
    <xf numFmtId="0" fontId="26" fillId="0" borderId="0"/>
    <xf numFmtId="0" fontId="26" fillId="0" borderId="0"/>
    <xf numFmtId="0" fontId="72" fillId="0" borderId="0"/>
    <xf numFmtId="0" fontId="53" fillId="0" borderId="0"/>
    <xf numFmtId="0" fontId="37" fillId="0" borderId="0"/>
    <xf numFmtId="0" fontId="52" fillId="0" borderId="0"/>
    <xf numFmtId="0" fontId="53" fillId="0" borderId="0"/>
    <xf numFmtId="0" fontId="3" fillId="0" borderId="0"/>
    <xf numFmtId="0" fontId="26" fillId="0" borderId="0"/>
    <xf numFmtId="0" fontId="3" fillId="0" borderId="0"/>
    <xf numFmtId="0" fontId="57" fillId="0" borderId="0"/>
    <xf numFmtId="0" fontId="26" fillId="0" borderId="0"/>
    <xf numFmtId="0" fontId="5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73" fillId="0" borderId="0"/>
    <xf numFmtId="0" fontId="3" fillId="0" borderId="0"/>
    <xf numFmtId="0" fontId="3" fillId="0" borderId="0"/>
    <xf numFmtId="0" fontId="42" fillId="0" borderId="0"/>
    <xf numFmtId="0" fontId="3" fillId="0" borderId="0"/>
    <xf numFmtId="0" fontId="26" fillId="0" borderId="0"/>
    <xf numFmtId="0" fontId="72" fillId="0" borderId="0"/>
    <xf numFmtId="0" fontId="3" fillId="0" borderId="0"/>
    <xf numFmtId="0" fontId="3" fillId="0" borderId="0"/>
    <xf numFmtId="0" fontId="3" fillId="0" borderId="0"/>
    <xf numFmtId="0" fontId="40" fillId="0" borderId="0"/>
    <xf numFmtId="0" fontId="3" fillId="0" borderId="0"/>
    <xf numFmtId="0" fontId="26" fillId="0" borderId="0"/>
    <xf numFmtId="0" fontId="3" fillId="0" borderId="0"/>
    <xf numFmtId="0" fontId="26" fillId="0" borderId="0"/>
    <xf numFmtId="0" fontId="26" fillId="0" borderId="0"/>
    <xf numFmtId="0" fontId="26" fillId="0" borderId="0"/>
    <xf numFmtId="0" fontId="79" fillId="0" borderId="0"/>
    <xf numFmtId="0" fontId="26" fillId="0" borderId="0"/>
    <xf numFmtId="0" fontId="26" fillId="0" borderId="0"/>
    <xf numFmtId="0" fontId="72" fillId="0" borderId="0"/>
    <xf numFmtId="0" fontId="42" fillId="0" borderId="0"/>
    <xf numFmtId="0" fontId="41" fillId="0" borderId="0"/>
    <xf numFmtId="0" fontId="3" fillId="0" borderId="0"/>
    <xf numFmtId="0" fontId="40" fillId="0" borderId="0"/>
    <xf numFmtId="0" fontId="79" fillId="0" borderId="0"/>
    <xf numFmtId="0" fontId="74" fillId="0" borderId="0"/>
    <xf numFmtId="0" fontId="79" fillId="0" borderId="0"/>
    <xf numFmtId="0" fontId="74" fillId="0" borderId="0"/>
    <xf numFmtId="0" fontId="79"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9" fillId="0" borderId="0"/>
    <xf numFmtId="0" fontId="74" fillId="0" borderId="0"/>
    <xf numFmtId="0" fontId="74" fillId="0" borderId="0"/>
    <xf numFmtId="0" fontId="74" fillId="0" borderId="0"/>
    <xf numFmtId="0" fontId="79" fillId="0" borderId="0"/>
    <xf numFmtId="0" fontId="79" fillId="0" borderId="0"/>
    <xf numFmtId="0" fontId="79" fillId="0" borderId="0"/>
    <xf numFmtId="0" fontId="74" fillId="0" borderId="0"/>
    <xf numFmtId="0" fontId="14" fillId="4" borderId="13" applyNumberFormat="0" applyFont="0" applyAlignment="0" applyProtection="0"/>
    <xf numFmtId="0" fontId="3" fillId="4" borderId="13"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 fillId="0" borderId="0" applyNumberFormat="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0" fontId="8" fillId="27" borderId="1"/>
    <xf numFmtId="0" fontId="38" fillId="27" borderId="0">
      <alignment horizontal="right"/>
    </xf>
    <xf numFmtId="0" fontId="45" fillId="30" borderId="0">
      <alignment horizontal="center"/>
    </xf>
    <xf numFmtId="0" fontId="47" fillId="31" borderId="1">
      <alignment horizontal="left" vertical="top" wrapText="1"/>
    </xf>
    <xf numFmtId="0" fontId="75" fillId="31" borderId="14">
      <alignment horizontal="left" vertical="top" wrapText="1"/>
    </xf>
    <xf numFmtId="0" fontId="47" fillId="31" borderId="15">
      <alignment horizontal="left" vertical="top" wrapText="1"/>
    </xf>
    <xf numFmtId="0" fontId="47" fillId="31" borderId="15">
      <alignment horizontal="left" vertical="top" wrapText="1"/>
    </xf>
    <xf numFmtId="0" fontId="47" fillId="31" borderId="15">
      <alignment horizontal="left" vertical="top" wrapText="1"/>
    </xf>
    <xf numFmtId="0" fontId="47" fillId="31" borderId="14">
      <alignment horizontal="left" vertical="top"/>
    </xf>
    <xf numFmtId="0" fontId="47" fillId="31" borderId="14">
      <alignment horizontal="left" vertical="top"/>
    </xf>
    <xf numFmtId="0" fontId="47" fillId="31" borderId="14">
      <alignment horizontal="left" vertical="top"/>
    </xf>
    <xf numFmtId="0" fontId="25" fillId="7" borderId="0" applyNumberFormat="0" applyBorder="0" applyAlignment="0" applyProtection="0"/>
    <xf numFmtId="0" fontId="25" fillId="7" borderId="0" applyNumberFormat="0" applyBorder="0" applyAlignment="0" applyProtection="0"/>
    <xf numFmtId="0" fontId="8" fillId="0" borderId="0"/>
    <xf numFmtId="0" fontId="80" fillId="0" borderId="0"/>
    <xf numFmtId="0" fontId="3" fillId="0" borderId="0"/>
    <xf numFmtId="0" fontId="58" fillId="0" borderId="0"/>
    <xf numFmtId="0" fontId="3" fillId="0" borderId="0"/>
    <xf numFmtId="0" fontId="26" fillId="0" borderId="0"/>
    <xf numFmtId="0" fontId="26" fillId="0" borderId="0"/>
    <xf numFmtId="0" fontId="6" fillId="0" borderId="0"/>
    <xf numFmtId="0" fontId="53" fillId="0" borderId="0"/>
    <xf numFmtId="0" fontId="3" fillId="0" borderId="0"/>
    <xf numFmtId="0" fontId="3" fillId="0" borderId="0"/>
    <xf numFmtId="0" fontId="57" fillId="0" borderId="0"/>
    <xf numFmtId="0" fontId="26" fillId="0" borderId="0"/>
    <xf numFmtId="0" fontId="26" fillId="0" borderId="0"/>
    <xf numFmtId="0" fontId="26" fillId="0" borderId="0"/>
    <xf numFmtId="0" fontId="26" fillId="0" borderId="0"/>
    <xf numFmtId="0" fontId="26" fillId="0" borderId="0"/>
    <xf numFmtId="0" fontId="55" fillId="0" borderId="0"/>
    <xf numFmtId="0" fontId="3" fillId="0" borderId="0"/>
    <xf numFmtId="0" fontId="6" fillId="0" borderId="0"/>
    <xf numFmtId="0" fontId="53" fillId="0" borderId="0"/>
    <xf numFmtId="0" fontId="3" fillId="0" borderId="0"/>
    <xf numFmtId="0" fontId="14"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14" fillId="0" borderId="0"/>
    <xf numFmtId="0" fontId="3" fillId="0" borderId="0"/>
    <xf numFmtId="169" fontId="2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6" fillId="0" borderId="0"/>
    <xf numFmtId="0" fontId="53" fillId="0" borderId="0"/>
    <xf numFmtId="0" fontId="3" fillId="0" borderId="0"/>
    <xf numFmtId="0" fontId="3" fillId="0" borderId="0"/>
    <xf numFmtId="0" fontId="57" fillId="0" borderId="0"/>
    <xf numFmtId="0" fontId="53" fillId="0" borderId="0"/>
    <xf numFmtId="0" fontId="3" fillId="0" borderId="0"/>
    <xf numFmtId="0" fontId="3" fillId="0" borderId="0"/>
    <xf numFmtId="0" fontId="80" fillId="0" borderId="0"/>
    <xf numFmtId="0" fontId="80" fillId="0" borderId="0"/>
    <xf numFmtId="0" fontId="80" fillId="0" borderId="0"/>
    <xf numFmtId="0" fontId="68" fillId="32" borderId="0">
      <alignment horizontal="left"/>
    </xf>
    <xf numFmtId="0" fontId="46" fillId="32" borderId="0">
      <alignment horizontal="left" wrapText="1"/>
    </xf>
    <xf numFmtId="0" fontId="68" fillId="32" borderId="0">
      <alignment horizontal="left"/>
    </xf>
    <xf numFmtId="0" fontId="76" fillId="0" borderId="16"/>
    <xf numFmtId="0" fontId="77" fillId="0" borderId="0"/>
    <xf numFmtId="0" fontId="48" fillId="27" borderId="0">
      <alignment horizontal="center"/>
    </xf>
    <xf numFmtId="0" fontId="28" fillId="27" borderId="0"/>
    <xf numFmtId="0" fontId="68" fillId="32" borderId="0">
      <alignment horizontal="left"/>
    </xf>
    <xf numFmtId="165" fontId="40" fillId="0" borderId="0" applyFont="0" applyFill="0" applyBorder="0" applyAlignment="0" applyProtection="0"/>
    <xf numFmtId="179" fontId="73" fillId="0" borderId="0" applyFont="0" applyFill="0" applyBorder="0" applyAlignment="0" applyProtection="0"/>
    <xf numFmtId="167" fontId="40" fillId="0" borderId="0" applyFont="0" applyFill="0" applyBorder="0" applyAlignment="0" applyProtection="0"/>
    <xf numFmtId="0" fontId="29" fillId="0" borderId="0" applyNumberFormat="0" applyFill="0" applyBorder="0" applyAlignment="0" applyProtection="0"/>
    <xf numFmtId="0" fontId="30" fillId="0" borderId="17"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2" fillId="0" borderId="19" applyNumberFormat="0" applyFill="0" applyAlignment="0" applyProtection="0"/>
    <xf numFmtId="0" fontId="32" fillId="0" borderId="1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74" fillId="46" borderId="49" applyNumberFormat="0" applyFont="0" applyAlignment="0" applyProtection="0"/>
    <xf numFmtId="164" fontId="40" fillId="0" borderId="0" applyFont="0" applyFill="0" applyBorder="0" applyAlignment="0" applyProtection="0"/>
    <xf numFmtId="166" fontId="40" fillId="0" borderId="0" applyFont="0" applyFill="0" applyBorder="0" applyAlignment="0" applyProtection="0"/>
    <xf numFmtId="0" fontId="33" fillId="0" borderId="20" applyNumberFormat="0" applyFill="0" applyAlignment="0" applyProtection="0"/>
    <xf numFmtId="0" fontId="33" fillId="0" borderId="20"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18" borderId="21" applyNumberFormat="0" applyAlignment="0" applyProtection="0"/>
    <xf numFmtId="0" fontId="35" fillId="18" borderId="21" applyNumberFormat="0" applyAlignment="0" applyProtection="0"/>
    <xf numFmtId="0" fontId="3" fillId="0" borderId="0"/>
    <xf numFmtId="0" fontId="78" fillId="0" borderId="0"/>
    <xf numFmtId="0" fontId="2" fillId="0" borderId="0"/>
    <xf numFmtId="167" fontId="81" fillId="0" borderId="0" applyFont="0" applyFill="0" applyBorder="0" applyAlignment="0" applyProtection="0"/>
    <xf numFmtId="44" fontId="81" fillId="0" borderId="0" applyFont="0" applyFill="0" applyBorder="0" applyAlignment="0" applyProtection="0"/>
    <xf numFmtId="0" fontId="82" fillId="0" borderId="0" applyNumberFormat="0" applyFill="0" applyBorder="0" applyAlignment="0" applyProtection="0">
      <alignment vertical="top"/>
      <protection locked="0"/>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4">
    <xf numFmtId="0" fontId="0" fillId="0" borderId="0" xfId="0"/>
    <xf numFmtId="0" fontId="5" fillId="33" borderId="14"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1" fontId="0" fillId="0" borderId="0" xfId="0" applyNumberFormat="1"/>
    <xf numFmtId="0" fontId="37" fillId="0" borderId="0" xfId="0" applyFont="1"/>
    <xf numFmtId="0" fontId="49" fillId="0" borderId="0" xfId="0" applyFont="1" applyAlignment="1">
      <alignment horizontal="center"/>
    </xf>
    <xf numFmtId="0" fontId="5" fillId="33" borderId="28" xfId="0" applyFont="1" applyFill="1" applyBorder="1" applyAlignment="1">
      <alignment horizontal="center" vertical="center" wrapText="1"/>
    </xf>
    <xf numFmtId="3" fontId="5" fillId="33" borderId="24" xfId="0" applyNumberFormat="1" applyFont="1" applyFill="1" applyBorder="1" applyAlignment="1">
      <alignment horizontal="right" indent="1"/>
    </xf>
    <xf numFmtId="168" fontId="5" fillId="33" borderId="30" xfId="0" applyNumberFormat="1" applyFont="1" applyFill="1" applyBorder="1" applyAlignment="1">
      <alignment horizontal="right" vertical="center" wrapText="1"/>
    </xf>
    <xf numFmtId="1" fontId="53" fillId="0" borderId="0" xfId="0" applyNumberFormat="1" applyFont="1"/>
    <xf numFmtId="0" fontId="53" fillId="0" borderId="0" xfId="0" applyFont="1" applyFill="1"/>
    <xf numFmtId="0" fontId="3" fillId="0" borderId="0" xfId="0" applyFont="1"/>
    <xf numFmtId="0" fontId="5" fillId="0" borderId="25" xfId="0" applyFont="1" applyBorder="1" applyAlignment="1">
      <alignment wrapText="1"/>
    </xf>
    <xf numFmtId="0" fontId="5" fillId="33" borderId="24" xfId="0" applyFont="1" applyFill="1" applyBorder="1" applyAlignment="1">
      <alignment horizontal="left" vertical="center" wrapText="1"/>
    </xf>
    <xf numFmtId="0" fontId="12" fillId="0" borderId="0" xfId="0" applyFont="1" applyBorder="1" applyAlignment="1">
      <alignment wrapText="1"/>
    </xf>
    <xf numFmtId="0" fontId="5" fillId="0" borderId="24" xfId="0" applyFont="1" applyFill="1" applyBorder="1" applyAlignment="1">
      <alignment horizontal="left" vertical="center" wrapText="1"/>
    </xf>
    <xf numFmtId="168" fontId="5" fillId="0" borderId="30" xfId="0" applyNumberFormat="1" applyFont="1" applyBorder="1" applyAlignment="1">
      <alignment horizontal="right" vertical="center" wrapText="1"/>
    </xf>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168" fontId="5" fillId="0" borderId="26"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0" fontId="3" fillId="0" borderId="0" xfId="304"/>
    <xf numFmtId="0" fontId="7" fillId="0" borderId="22" xfId="304" applyFont="1" applyBorder="1" applyAlignment="1">
      <alignment horizontal="left" wrapText="1"/>
    </xf>
    <xf numFmtId="0" fontId="7" fillId="33" borderId="22" xfId="304" applyFont="1" applyFill="1" applyBorder="1" applyAlignment="1">
      <alignment horizontal="left" wrapText="1"/>
    </xf>
    <xf numFmtId="0" fontId="7" fillId="29" borderId="22" xfId="304" applyFont="1" applyFill="1" applyBorder="1" applyAlignment="1">
      <alignment horizontal="left" wrapText="1"/>
    </xf>
    <xf numFmtId="0" fontId="5" fillId="0" borderId="22" xfId="304" applyFont="1" applyBorder="1" applyAlignment="1">
      <alignment wrapText="1"/>
    </xf>
    <xf numFmtId="3" fontId="5" fillId="0" borderId="9" xfId="304" applyNumberFormat="1" applyFont="1" applyFill="1" applyBorder="1" applyAlignment="1">
      <alignment horizontal="right" indent="1"/>
    </xf>
    <xf numFmtId="0" fontId="5" fillId="33" borderId="38" xfId="0" applyFont="1" applyFill="1" applyBorder="1" applyAlignment="1">
      <alignment horizontal="center" vertical="center" wrapText="1"/>
    </xf>
    <xf numFmtId="0" fontId="5" fillId="33" borderId="39" xfId="0" applyFont="1" applyFill="1" applyBorder="1" applyAlignment="1">
      <alignment horizontal="center" vertical="center" wrapText="1"/>
    </xf>
    <xf numFmtId="0" fontId="5" fillId="50" borderId="0" xfId="0" applyFont="1" applyFill="1" applyBorder="1" applyAlignment="1">
      <alignment wrapText="1"/>
    </xf>
    <xf numFmtId="0" fontId="5" fillId="0" borderId="42" xfId="0" applyFont="1" applyFill="1" applyBorder="1" applyAlignment="1">
      <alignment horizontal="left" vertical="center" wrapText="1" indent="1"/>
    </xf>
    <xf numFmtId="0" fontId="4" fillId="0" borderId="0" xfId="158" applyAlignment="1" applyProtection="1">
      <alignment horizontal="left"/>
    </xf>
    <xf numFmtId="0" fontId="60" fillId="0" borderId="0" xfId="0" applyFont="1" applyBorder="1"/>
    <xf numFmtId="0" fontId="0" fillId="0" borderId="0" xfId="0" applyBorder="1" applyAlignment="1">
      <alignment horizontal="left"/>
    </xf>
    <xf numFmtId="0" fontId="3" fillId="0" borderId="0" xfId="0" applyFont="1" applyBorder="1"/>
    <xf numFmtId="0" fontId="61" fillId="0" borderId="0" xfId="0" applyFont="1" applyBorder="1" applyAlignment="1">
      <alignment horizontal="left"/>
    </xf>
    <xf numFmtId="0" fontId="3" fillId="0" borderId="0" xfId="0" applyFont="1" applyAlignment="1">
      <alignment horizontal="left" wrapText="1"/>
    </xf>
    <xf numFmtId="3" fontId="5" fillId="0" borderId="9" xfId="0" applyNumberFormat="1" applyFont="1" applyFill="1" applyBorder="1" applyAlignment="1">
      <alignment horizontal="right" indent="1"/>
    </xf>
    <xf numFmtId="0" fontId="5" fillId="48" borderId="22" xfId="0" applyFont="1" applyFill="1" applyBorder="1" applyAlignment="1">
      <alignment horizontal="left" wrapText="1"/>
    </xf>
    <xf numFmtId="0" fontId="0" fillId="0" borderId="0" xfId="0" applyBorder="1" applyAlignment="1">
      <alignment vertical="center"/>
    </xf>
    <xf numFmtId="0" fontId="9" fillId="0" borderId="0" xfId="0" applyFont="1" applyBorder="1" applyAlignment="1">
      <alignment horizontal="left" wrapText="1"/>
    </xf>
    <xf numFmtId="177" fontId="0" fillId="0" borderId="0" xfId="0" applyNumberFormat="1" applyFill="1"/>
    <xf numFmtId="0" fontId="3" fillId="0" borderId="0" xfId="306"/>
    <xf numFmtId="0" fontId="3" fillId="0" borderId="0" xfId="306" applyAlignment="1">
      <alignment vertical="center"/>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8" fillId="0" borderId="0" xfId="0" applyFont="1" applyAlignment="1">
      <alignment horizontal="left"/>
    </xf>
    <xf numFmtId="0" fontId="8" fillId="0" borderId="0" xfId="306" applyFont="1" applyAlignment="1"/>
    <xf numFmtId="0" fontId="3" fillId="0" borderId="0" xfId="306" applyBorder="1"/>
    <xf numFmtId="0" fontId="9" fillId="0" borderId="0" xfId="0" applyFont="1" applyAlignment="1">
      <alignment horizontal="left"/>
    </xf>
    <xf numFmtId="0" fontId="9" fillId="0" borderId="0" xfId="0" applyFont="1" applyAlignment="1">
      <alignment horizontal="left" vertical="center" wrapText="1"/>
    </xf>
    <xf numFmtId="168" fontId="5" fillId="0" borderId="27"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indent="1"/>
    </xf>
    <xf numFmtId="168" fontId="5" fillId="48" borderId="9" xfId="0" applyNumberFormat="1" applyFont="1" applyFill="1" applyBorder="1" applyAlignment="1">
      <alignment horizontal="right" vertical="center" wrapText="1" indent="1"/>
    </xf>
    <xf numFmtId="168" fontId="5" fillId="48" borderId="26" xfId="0" applyNumberFormat="1" applyFont="1" applyFill="1" applyBorder="1" applyAlignment="1">
      <alignment horizontal="right" vertical="center" wrapText="1" indent="1"/>
    </xf>
    <xf numFmtId="0" fontId="3" fillId="0" borderId="0" xfId="306" applyFont="1"/>
    <xf numFmtId="0" fontId="0" fillId="0" borderId="0" xfId="0"/>
    <xf numFmtId="3" fontId="5" fillId="48" borderId="9" xfId="304" applyNumberFormat="1" applyFont="1" applyFill="1" applyBorder="1" applyAlignment="1">
      <alignment horizontal="right" indent="1"/>
    </xf>
    <xf numFmtId="0" fontId="5" fillId="33" borderId="34" xfId="0" applyFont="1" applyFill="1" applyBorder="1" applyAlignment="1">
      <alignment horizontal="lef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48" borderId="30" xfId="0" applyNumberFormat="1" applyFont="1" applyFill="1" applyBorder="1" applyAlignment="1">
      <alignment horizontal="right" vertical="center" wrapText="1"/>
    </xf>
    <xf numFmtId="168" fontId="5" fillId="48" borderId="31" xfId="0" applyNumberFormat="1" applyFont="1" applyFill="1" applyBorder="1" applyAlignment="1">
      <alignment horizontal="right" vertical="center" wrapText="1"/>
    </xf>
    <xf numFmtId="0" fontId="12" fillId="0" borderId="0" xfId="0" applyFont="1" applyBorder="1" applyAlignment="1">
      <alignment horizontal="left" wrapText="1"/>
    </xf>
    <xf numFmtId="0" fontId="0" fillId="0" borderId="0" xfId="0"/>
    <xf numFmtId="0" fontId="12" fillId="0" borderId="0" xfId="0" applyFont="1" applyBorder="1" applyAlignment="1">
      <alignment horizontal="left" wrapText="1"/>
    </xf>
    <xf numFmtId="0" fontId="4" fillId="0" borderId="0" xfId="158" applyAlignment="1" applyProtection="1"/>
    <xf numFmtId="177" fontId="5" fillId="29" borderId="26" xfId="304" applyNumberFormat="1" applyFont="1" applyFill="1" applyBorder="1" applyAlignment="1">
      <alignment horizontal="right" wrapText="1" indent="1"/>
    </xf>
    <xf numFmtId="0" fontId="12" fillId="0" borderId="0" xfId="0" applyFont="1" applyBorder="1" applyAlignment="1">
      <alignment horizontal="left" wrapText="1"/>
    </xf>
    <xf numFmtId="0" fontId="9" fillId="0" borderId="0" xfId="0" applyFont="1" applyBorder="1" applyAlignment="1">
      <alignment horizontal="left" vertical="top" wrapText="1"/>
    </xf>
    <xf numFmtId="0" fontId="56" fillId="0" borderId="0" xfId="0" applyFont="1" applyBorder="1" applyAlignment="1">
      <alignment horizontal="left" vertical="top" wrapText="1"/>
    </xf>
    <xf numFmtId="0" fontId="12" fillId="0" borderId="0" xfId="304" applyFont="1" applyBorder="1" applyAlignment="1">
      <alignment horizontal="left" vertical="center" wrapText="1"/>
    </xf>
    <xf numFmtId="0" fontId="5" fillId="47" borderId="1" xfId="304" applyFont="1" applyFill="1" applyBorder="1" applyAlignment="1">
      <alignment horizontal="center" wrapText="1"/>
    </xf>
    <xf numFmtId="0" fontId="9" fillId="0" borderId="0" xfId="0" applyFont="1" applyBorder="1" applyAlignment="1">
      <alignment horizontal="left" vertical="top" wrapText="1"/>
    </xf>
    <xf numFmtId="0" fontId="5" fillId="49" borderId="1" xfId="0" applyFont="1" applyFill="1" applyBorder="1" applyAlignment="1">
      <alignment horizontal="center" wrapText="1"/>
    </xf>
    <xf numFmtId="177" fontId="5" fillId="48" borderId="9" xfId="304" applyNumberFormat="1" applyFont="1" applyFill="1" applyBorder="1" applyAlignment="1">
      <alignment horizontal="right" wrapText="1" indent="1"/>
    </xf>
    <xf numFmtId="0" fontId="7" fillId="49" borderId="1" xfId="0" applyFont="1" applyFill="1" applyBorder="1" applyAlignment="1">
      <alignment horizontal="center" wrapText="1"/>
    </xf>
    <xf numFmtId="0" fontId="7" fillId="49" borderId="14" xfId="0" applyFont="1" applyFill="1" applyBorder="1" applyAlignment="1">
      <alignment horizontal="center" wrapText="1"/>
    </xf>
    <xf numFmtId="0" fontId="5" fillId="0" borderId="22" xfId="0" applyFont="1" applyFill="1" applyBorder="1" applyAlignment="1">
      <alignment horizontal="left" vertical="center" wrapText="1"/>
    </xf>
    <xf numFmtId="168" fontId="5" fillId="0" borderId="9" xfId="0" applyNumberFormat="1" applyFont="1" applyFill="1" applyBorder="1" applyAlignment="1">
      <alignment horizontal="right" indent="1"/>
    </xf>
    <xf numFmtId="168" fontId="5" fillId="0" borderId="26" xfId="0" applyNumberFormat="1" applyFont="1" applyFill="1" applyBorder="1" applyAlignment="1">
      <alignment horizontal="right" vertical="center" indent="1"/>
    </xf>
    <xf numFmtId="0" fontId="3" fillId="0" borderId="0" xfId="304" applyFill="1"/>
    <xf numFmtId="0" fontId="7" fillId="0" borderId="22" xfId="304" applyFont="1" applyFill="1" applyBorder="1" applyAlignment="1">
      <alignment horizontal="left" wrapText="1"/>
    </xf>
    <xf numFmtId="168" fontId="7" fillId="0" borderId="22" xfId="304" applyNumberFormat="1" applyFont="1" applyFill="1" applyBorder="1" applyAlignment="1">
      <alignment horizontal="right" wrapText="1" indent="1"/>
    </xf>
    <xf numFmtId="168" fontId="7" fillId="0" borderId="26" xfId="304" applyNumberFormat="1" applyFont="1" applyFill="1" applyBorder="1" applyAlignment="1">
      <alignment horizontal="right" wrapText="1" indent="1"/>
    </xf>
    <xf numFmtId="168" fontId="7" fillId="0" borderId="9" xfId="304" applyNumberFormat="1" applyFont="1" applyFill="1" applyBorder="1" applyAlignment="1">
      <alignment horizontal="right" wrapText="1" indent="1"/>
    </xf>
    <xf numFmtId="168" fontId="7" fillId="48" borderId="22" xfId="304" applyNumberFormat="1" applyFont="1" applyFill="1" applyBorder="1" applyAlignment="1">
      <alignment horizontal="right" wrapText="1" indent="1"/>
    </xf>
    <xf numFmtId="168" fontId="7" fillId="48" borderId="9" xfId="304" applyNumberFormat="1" applyFont="1" applyFill="1" applyBorder="1" applyAlignment="1">
      <alignment horizontal="right" wrapText="1" indent="1"/>
    </xf>
    <xf numFmtId="168" fontId="7" fillId="48" borderId="26" xfId="304" applyNumberFormat="1" applyFont="1" applyFill="1" applyBorder="1" applyAlignment="1">
      <alignment horizontal="right" wrapText="1" indent="1"/>
    </xf>
    <xf numFmtId="0" fontId="3" fillId="0" borderId="0" xfId="304" applyFont="1" applyFill="1"/>
    <xf numFmtId="1" fontId="7" fillId="0" borderId="22" xfId="304" applyNumberFormat="1" applyFont="1" applyFill="1" applyBorder="1" applyAlignment="1">
      <alignment horizontal="right" wrapText="1" indent="1"/>
    </xf>
    <xf numFmtId="176" fontId="7" fillId="0" borderId="0" xfId="178" applyNumberFormat="1" applyFont="1" applyFill="1" applyBorder="1" applyAlignment="1">
      <alignment horizontal="right" wrapText="1" indent="1"/>
    </xf>
    <xf numFmtId="0" fontId="4" fillId="0" borderId="0" xfId="158" applyFill="1" applyAlignment="1" applyProtection="1"/>
    <xf numFmtId="176" fontId="3" fillId="0" borderId="0" xfId="304" applyNumberFormat="1" applyFill="1"/>
    <xf numFmtId="176" fontId="7" fillId="0" borderId="26" xfId="178" applyNumberFormat="1" applyFont="1" applyFill="1" applyBorder="1" applyAlignment="1">
      <alignment horizontal="right" wrapText="1" indent="1"/>
    </xf>
    <xf numFmtId="0" fontId="9" fillId="0" borderId="0" xfId="304" applyFont="1" applyBorder="1" applyAlignment="1">
      <alignment horizontal="left" wrapText="1"/>
    </xf>
    <xf numFmtId="0" fontId="7" fillId="47" borderId="14" xfId="304" applyFont="1" applyFill="1" applyBorder="1" applyAlignment="1">
      <alignment horizontal="center" wrapText="1"/>
    </xf>
    <xf numFmtId="0" fontId="5" fillId="49" borderId="22" xfId="304" applyFont="1" applyFill="1" applyBorder="1" applyAlignment="1">
      <alignment horizontal="center" vertical="center" wrapText="1"/>
    </xf>
    <xf numFmtId="0" fontId="7" fillId="48" borderId="9" xfId="304" applyFont="1" applyFill="1" applyBorder="1" applyAlignment="1">
      <alignment horizontal="center" vertical="center" wrapText="1"/>
    </xf>
    <xf numFmtId="0" fontId="5" fillId="48" borderId="9" xfId="304" applyFont="1" applyFill="1" applyBorder="1" applyAlignment="1">
      <alignment horizontal="center" vertical="center" wrapText="1"/>
    </xf>
    <xf numFmtId="0" fontId="5" fillId="48" borderId="26" xfId="304" applyFont="1" applyFill="1" applyBorder="1" applyAlignment="1">
      <alignment horizontal="center" vertical="center" wrapText="1"/>
    </xf>
    <xf numFmtId="0" fontId="7" fillId="48" borderId="14" xfId="304" applyFont="1" applyFill="1" applyBorder="1" applyAlignment="1">
      <alignment horizontal="center" vertical="center" wrapText="1"/>
    </xf>
    <xf numFmtId="176" fontId="7" fillId="48" borderId="26" xfId="178" applyNumberFormat="1" applyFont="1" applyFill="1" applyBorder="1" applyAlignment="1">
      <alignment horizontal="right" wrapText="1" indent="1"/>
    </xf>
    <xf numFmtId="0" fontId="7" fillId="48" borderId="22" xfId="304" applyFont="1" applyFill="1" applyBorder="1" applyAlignment="1">
      <alignment horizontal="left" wrapText="1" indent="1"/>
    </xf>
    <xf numFmtId="0" fontId="7" fillId="0" borderId="22" xfId="304" applyFont="1" applyFill="1" applyBorder="1" applyAlignment="1">
      <alignment horizontal="left" wrapText="1" indent="2"/>
    </xf>
    <xf numFmtId="0" fontId="7" fillId="0" borderId="22" xfId="304" applyFont="1" applyFill="1" applyBorder="1" applyAlignment="1">
      <alignment horizontal="left" wrapText="1" indent="1"/>
    </xf>
    <xf numFmtId="176" fontId="7" fillId="48" borderId="27" xfId="178" applyNumberFormat="1" applyFont="1" applyFill="1" applyBorder="1" applyAlignment="1">
      <alignment horizontal="right" wrapText="1" indent="1"/>
    </xf>
    <xf numFmtId="180" fontId="7" fillId="0" borderId="22" xfId="304" applyNumberFormat="1" applyFont="1" applyFill="1" applyBorder="1" applyAlignment="1">
      <alignment horizontal="right" wrapText="1" indent="1"/>
    </xf>
    <xf numFmtId="180" fontId="7" fillId="48" borderId="22" xfId="304" applyNumberFormat="1" applyFont="1" applyFill="1" applyBorder="1" applyAlignment="1">
      <alignment horizontal="right" wrapText="1" indent="1"/>
    </xf>
    <xf numFmtId="180" fontId="7" fillId="48" borderId="9" xfId="304" applyNumberFormat="1" applyFont="1" applyFill="1" applyBorder="1" applyAlignment="1">
      <alignment horizontal="right" wrapText="1" indent="1"/>
    </xf>
    <xf numFmtId="180" fontId="7" fillId="48" borderId="26" xfId="304" applyNumberFormat="1" applyFont="1" applyFill="1" applyBorder="1" applyAlignment="1">
      <alignment horizontal="right" wrapText="1" indent="1"/>
    </xf>
    <xf numFmtId="180" fontId="7" fillId="0" borderId="9" xfId="304" applyNumberFormat="1" applyFont="1" applyFill="1" applyBorder="1" applyAlignment="1">
      <alignment horizontal="right" wrapText="1" indent="1"/>
    </xf>
    <xf numFmtId="180" fontId="7" fillId="0" borderId="26" xfId="304" applyNumberFormat="1" applyFont="1" applyFill="1" applyBorder="1" applyAlignment="1">
      <alignment horizontal="right" wrapText="1" indent="1"/>
    </xf>
    <xf numFmtId="168" fontId="0" fillId="0" borderId="0" xfId="0" applyNumberFormat="1"/>
    <xf numFmtId="0" fontId="5" fillId="49" borderId="1" xfId="304" applyFont="1" applyFill="1" applyBorder="1" applyAlignment="1">
      <alignment horizontal="center" wrapText="1"/>
    </xf>
    <xf numFmtId="0" fontId="5" fillId="49" borderId="22" xfId="304" applyFont="1" applyFill="1" applyBorder="1" applyAlignment="1">
      <alignment horizontal="left" wrapText="1"/>
    </xf>
    <xf numFmtId="0" fontId="4" fillId="0" borderId="0" xfId="158" applyAlignment="1" applyProtection="1">
      <alignment horizontal="left"/>
    </xf>
    <xf numFmtId="0" fontId="7" fillId="49" borderId="1" xfId="304" applyFont="1" applyFill="1" applyBorder="1" applyAlignment="1">
      <alignment horizontal="center" wrapText="1"/>
    </xf>
    <xf numFmtId="0" fontId="7" fillId="49" borderId="14" xfId="304" applyFont="1" applyFill="1" applyBorder="1" applyAlignment="1">
      <alignment horizontal="center" wrapText="1"/>
    </xf>
    <xf numFmtId="0" fontId="5" fillId="0" borderId="22" xfId="304" applyFont="1" applyFill="1" applyBorder="1" applyAlignment="1">
      <alignment horizontal="left" wrapText="1"/>
    </xf>
    <xf numFmtId="3" fontId="5" fillId="0" borderId="9" xfId="304" applyNumberFormat="1" applyFont="1" applyBorder="1" applyAlignment="1">
      <alignment horizontal="right" indent="1"/>
    </xf>
    <xf numFmtId="3" fontId="5" fillId="0" borderId="0" xfId="304" applyNumberFormat="1" applyFont="1" applyBorder="1" applyAlignment="1">
      <alignment horizontal="right" indent="1"/>
    </xf>
    <xf numFmtId="3" fontId="5" fillId="0" borderId="9" xfId="304" applyNumberFormat="1" applyFont="1" applyBorder="1" applyAlignment="1">
      <alignment horizontal="center"/>
    </xf>
    <xf numFmtId="3" fontId="5" fillId="0" borderId="26" xfId="304" applyNumberFormat="1" applyFont="1" applyBorder="1" applyAlignment="1">
      <alignment horizontal="center"/>
    </xf>
    <xf numFmtId="0" fontId="5" fillId="0" borderId="22" xfId="304" applyFont="1" applyFill="1" applyBorder="1" applyAlignment="1">
      <alignment horizontal="left" vertical="center" wrapText="1"/>
    </xf>
    <xf numFmtId="168" fontId="5" fillId="0" borderId="26" xfId="304" applyNumberFormat="1" applyFont="1" applyFill="1" applyBorder="1" applyAlignment="1">
      <alignment horizontal="right" indent="1"/>
    </xf>
    <xf numFmtId="3" fontId="5" fillId="0" borderId="22" xfId="304" applyNumberFormat="1" applyFont="1" applyBorder="1" applyAlignment="1">
      <alignment horizontal="right" wrapText="1" indent="1"/>
    </xf>
    <xf numFmtId="3" fontId="5" fillId="29" borderId="22" xfId="304" applyNumberFormat="1" applyFont="1" applyFill="1" applyBorder="1" applyAlignment="1">
      <alignment horizontal="right" wrapText="1" indent="1"/>
    </xf>
    <xf numFmtId="3" fontId="5" fillId="29" borderId="26" xfId="304" applyNumberFormat="1" applyFont="1" applyFill="1" applyBorder="1" applyAlignment="1">
      <alignment horizontal="right" wrapText="1" indent="1"/>
    </xf>
    <xf numFmtId="0" fontId="5" fillId="49" borderId="22" xfId="304" applyFont="1" applyFill="1" applyBorder="1" applyAlignment="1">
      <alignment wrapText="1"/>
    </xf>
    <xf numFmtId="3" fontId="5" fillId="49" borderId="22" xfId="304" applyNumberFormat="1" applyFont="1" applyFill="1" applyBorder="1" applyAlignment="1">
      <alignment horizontal="right" wrapText="1" indent="1"/>
    </xf>
    <xf numFmtId="3" fontId="5" fillId="49" borderId="26" xfId="304" applyNumberFormat="1" applyFont="1" applyFill="1" applyBorder="1" applyAlignment="1">
      <alignment horizontal="right" wrapText="1" indent="1"/>
    </xf>
    <xf numFmtId="49" fontId="5" fillId="0" borderId="22" xfId="304" applyNumberFormat="1" applyFont="1" applyFill="1" applyBorder="1"/>
    <xf numFmtId="49" fontId="5" fillId="49" borderId="22" xfId="304" applyNumberFormat="1" applyFont="1" applyFill="1" applyBorder="1"/>
    <xf numFmtId="168" fontId="7" fillId="49" borderId="9" xfId="304" applyNumberFormat="1" applyFont="1" applyFill="1" applyBorder="1" applyAlignment="1">
      <alignment horizontal="right" wrapText="1" indent="1"/>
    </xf>
    <xf numFmtId="168" fontId="7" fillId="49" borderId="26" xfId="304" applyNumberFormat="1" applyFont="1" applyFill="1" applyBorder="1" applyAlignment="1">
      <alignment horizontal="right" wrapText="1" indent="1"/>
    </xf>
    <xf numFmtId="1" fontId="7" fillId="49" borderId="26" xfId="304" applyNumberFormat="1" applyFont="1" applyFill="1" applyBorder="1" applyAlignment="1">
      <alignment horizontal="right" wrapText="1" indent="1"/>
    </xf>
    <xf numFmtId="49" fontId="5" fillId="53" borderId="22" xfId="304" applyNumberFormat="1" applyFont="1" applyFill="1" applyBorder="1"/>
    <xf numFmtId="168" fontId="5" fillId="0" borderId="9" xfId="304" applyNumberFormat="1" applyFont="1" applyFill="1" applyBorder="1" applyAlignment="1">
      <alignment horizontal="right" indent="1"/>
    </xf>
    <xf numFmtId="3" fontId="5" fillId="0" borderId="26" xfId="304" applyNumberFormat="1" applyFont="1" applyFill="1" applyBorder="1" applyAlignment="1">
      <alignment horizontal="right" indent="1"/>
    </xf>
    <xf numFmtId="3" fontId="5" fillId="49" borderId="9" xfId="304" applyNumberFormat="1" applyFont="1" applyFill="1" applyBorder="1" applyAlignment="1">
      <alignment horizontal="right" indent="1"/>
    </xf>
    <xf numFmtId="3" fontId="5" fillId="49" borderId="26" xfId="304" applyNumberFormat="1" applyFont="1" applyFill="1" applyBorder="1" applyAlignment="1">
      <alignment horizontal="right" indent="1"/>
    </xf>
    <xf numFmtId="3" fontId="5" fillId="49" borderId="11" xfId="304" applyNumberFormat="1" applyFont="1" applyFill="1" applyBorder="1" applyAlignment="1">
      <alignment horizontal="right" indent="1"/>
    </xf>
    <xf numFmtId="168" fontId="7" fillId="49" borderId="11" xfId="304" applyNumberFormat="1" applyFont="1" applyFill="1" applyBorder="1" applyAlignment="1">
      <alignment horizontal="right" wrapText="1" indent="1"/>
    </xf>
    <xf numFmtId="168" fontId="7" fillId="49" borderId="27" xfId="304" applyNumberFormat="1" applyFont="1" applyFill="1" applyBorder="1" applyAlignment="1">
      <alignment horizontal="right" wrapText="1" indent="1"/>
    </xf>
    <xf numFmtId="1" fontId="7" fillId="49" borderId="27" xfId="304" applyNumberFormat="1" applyFont="1" applyFill="1" applyBorder="1" applyAlignment="1">
      <alignment horizontal="right" wrapText="1" indent="1"/>
    </xf>
    <xf numFmtId="0" fontId="83" fillId="0" borderId="0" xfId="304" applyFont="1" applyBorder="1" applyAlignment="1">
      <alignment horizontal="left" vertical="top" wrapText="1"/>
    </xf>
    <xf numFmtId="0" fontId="4" fillId="0" borderId="0" xfId="158" applyAlignment="1" applyProtection="1">
      <alignment horizontal="left" wrapText="1"/>
    </xf>
    <xf numFmtId="0" fontId="12" fillId="0" borderId="0" xfId="304" applyFont="1" applyBorder="1" applyAlignment="1">
      <alignment horizontal="left" vertical="center" wrapText="1"/>
    </xf>
    <xf numFmtId="0" fontId="85" fillId="53" borderId="0" xfId="0" applyFont="1" applyFill="1"/>
    <xf numFmtId="168" fontId="5" fillId="0" borderId="9" xfId="403" applyNumberFormat="1" applyFont="1" applyFill="1" applyBorder="1" applyAlignment="1">
      <alignment horizontal="right" vertical="center" wrapText="1" indent="1"/>
    </xf>
    <xf numFmtId="168" fontId="5" fillId="0" borderId="26" xfId="403" applyNumberFormat="1" applyFont="1" applyFill="1" applyBorder="1" applyAlignment="1">
      <alignment horizontal="right" vertical="center" wrapText="1" indent="1"/>
    </xf>
    <xf numFmtId="168" fontId="5" fillId="48" borderId="9" xfId="403"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168" fontId="5" fillId="0" borderId="37" xfId="403" applyNumberFormat="1" applyFont="1" applyFill="1" applyBorder="1" applyAlignment="1">
      <alignment horizontal="right" vertical="center" wrapText="1" indent="1"/>
    </xf>
    <xf numFmtId="168" fontId="5" fillId="0" borderId="36" xfId="403" applyNumberFormat="1" applyFont="1" applyFill="1" applyBorder="1" applyAlignment="1">
      <alignment horizontal="right" vertical="center" wrapText="1" indent="1"/>
    </xf>
    <xf numFmtId="0" fontId="3" fillId="0" borderId="0" xfId="304" applyBorder="1"/>
    <xf numFmtId="3" fontId="3" fillId="0" borderId="0" xfId="304" applyNumberFormat="1" applyBorder="1"/>
    <xf numFmtId="0" fontId="7" fillId="29" borderId="9" xfId="304" applyFont="1" applyFill="1" applyBorder="1" applyAlignment="1">
      <alignment horizontal="left" wrapText="1"/>
    </xf>
    <xf numFmtId="0" fontId="7" fillId="33" borderId="9" xfId="304" applyFont="1" applyFill="1" applyBorder="1" applyAlignment="1">
      <alignment horizontal="left" wrapText="1"/>
    </xf>
    <xf numFmtId="0" fontId="7" fillId="33" borderId="11" xfId="304" applyFont="1" applyFill="1" applyBorder="1" applyAlignment="1">
      <alignment horizontal="left" wrapText="1"/>
    </xf>
    <xf numFmtId="0" fontId="3" fillId="0" borderId="0" xfId="304" applyAlignment="1">
      <alignment vertical="center"/>
    </xf>
    <xf numFmtId="0" fontId="3" fillId="0" borderId="0" xfId="304" applyBorder="1" applyAlignment="1">
      <alignment vertical="center"/>
    </xf>
    <xf numFmtId="177" fontId="5" fillId="0" borderId="9" xfId="304" applyNumberFormat="1" applyFont="1" applyFill="1" applyBorder="1" applyAlignment="1">
      <alignment horizontal="right" wrapText="1" indent="1"/>
    </xf>
    <xf numFmtId="177" fontId="5" fillId="0" borderId="26" xfId="304" applyNumberFormat="1" applyFont="1" applyFill="1" applyBorder="1" applyAlignment="1">
      <alignment horizontal="right" wrapText="1" indent="1"/>
    </xf>
    <xf numFmtId="177" fontId="5" fillId="48" borderId="9" xfId="0" applyNumberFormat="1" applyFont="1" applyFill="1" applyBorder="1" applyAlignment="1">
      <alignment horizontal="right" wrapText="1" indent="1"/>
    </xf>
    <xf numFmtId="177" fontId="5" fillId="48" borderId="26" xfId="304" applyNumberFormat="1" applyFont="1" applyFill="1" applyBorder="1" applyAlignment="1">
      <alignment horizontal="right" wrapText="1" indent="1"/>
    </xf>
    <xf numFmtId="177" fontId="5" fillId="0" borderId="9" xfId="0" applyNumberFormat="1" applyFont="1" applyFill="1" applyBorder="1" applyAlignment="1">
      <alignment horizontal="right" wrapText="1" indent="1"/>
    </xf>
    <xf numFmtId="177" fontId="5" fillId="48" borderId="9" xfId="304" applyNumberFormat="1" applyFont="1" applyFill="1" applyBorder="1" applyAlignment="1">
      <alignment horizontal="right" vertical="center" wrapText="1" indent="1"/>
    </xf>
    <xf numFmtId="177" fontId="5" fillId="48" borderId="26" xfId="304" applyNumberFormat="1" applyFont="1" applyFill="1" applyBorder="1" applyAlignment="1">
      <alignment horizontal="right" vertical="center" wrapText="1" indent="1"/>
    </xf>
    <xf numFmtId="177" fontId="5" fillId="48" borderId="11" xfId="304" applyNumberFormat="1" applyFont="1" applyFill="1" applyBorder="1" applyAlignment="1">
      <alignment horizontal="right" vertical="center" wrapText="1" indent="1"/>
    </xf>
    <xf numFmtId="177" fontId="5" fillId="48" borderId="27" xfId="304" applyNumberFormat="1" applyFont="1" applyFill="1" applyBorder="1" applyAlignment="1">
      <alignment horizontal="right" vertical="center" wrapText="1" indent="1"/>
    </xf>
    <xf numFmtId="177" fontId="5" fillId="0" borderId="11" xfId="0" applyNumberFormat="1" applyFont="1" applyFill="1" applyBorder="1" applyAlignment="1">
      <alignment horizontal="right" vertical="center" wrapText="1" indent="1"/>
    </xf>
    <xf numFmtId="177" fontId="5" fillId="0" borderId="11" xfId="304" applyNumberFormat="1" applyFont="1" applyFill="1" applyBorder="1" applyAlignment="1">
      <alignment horizontal="right" vertical="center" wrapText="1" indent="1"/>
    </xf>
    <xf numFmtId="177" fontId="5" fillId="0" borderId="27" xfId="304" applyNumberFormat="1" applyFont="1" applyFill="1" applyBorder="1" applyAlignment="1">
      <alignment horizontal="right" vertical="center" wrapText="1" indent="1"/>
    </xf>
    <xf numFmtId="177" fontId="87" fillId="0" borderId="27" xfId="304" applyNumberFormat="1" applyFont="1" applyFill="1" applyBorder="1" applyAlignment="1">
      <alignment horizontal="right" vertical="center" wrapText="1" indent="1"/>
    </xf>
    <xf numFmtId="177" fontId="5" fillId="52" borderId="9" xfId="0" applyNumberFormat="1" applyFont="1" applyFill="1" applyBorder="1" applyAlignment="1">
      <alignment horizontal="right" wrapText="1" indent="1"/>
    </xf>
    <xf numFmtId="177" fontId="5" fillId="52" borderId="9" xfId="304" applyNumberFormat="1" applyFont="1" applyFill="1" applyBorder="1" applyAlignment="1">
      <alignment horizontal="right" wrapText="1" indent="1"/>
    </xf>
    <xf numFmtId="177" fontId="5" fillId="52" borderId="9" xfId="0" applyNumberFormat="1" applyFont="1" applyFill="1" applyBorder="1" applyAlignment="1">
      <alignment horizontal="right" vertical="center" wrapText="1" indent="1"/>
    </xf>
    <xf numFmtId="177" fontId="5" fillId="52" borderId="9" xfId="304" applyNumberFormat="1" applyFont="1" applyFill="1" applyBorder="1" applyAlignment="1">
      <alignment horizontal="right" vertical="center" wrapText="1" indent="1"/>
    </xf>
    <xf numFmtId="177" fontId="5" fillId="52" borderId="26" xfId="304" applyNumberFormat="1" applyFont="1" applyFill="1" applyBorder="1" applyAlignment="1">
      <alignment horizontal="right" vertical="center" wrapText="1" indent="1"/>
    </xf>
    <xf numFmtId="0" fontId="5" fillId="33" borderId="1" xfId="0" applyFont="1" applyFill="1" applyBorder="1" applyAlignment="1">
      <alignment horizontal="center" vertical="center" wrapText="1"/>
    </xf>
    <xf numFmtId="0" fontId="5" fillId="33" borderId="36" xfId="0" applyFont="1" applyFill="1" applyBorder="1" applyAlignment="1">
      <alignment horizontal="center" vertical="center" wrapText="1"/>
    </xf>
    <xf numFmtId="0" fontId="5" fillId="33" borderId="37" xfId="0" applyFont="1" applyFill="1" applyBorder="1" applyAlignment="1">
      <alignment horizontal="center" vertical="center" wrapText="1"/>
    </xf>
    <xf numFmtId="0" fontId="3" fillId="0" borderId="0" xfId="306" applyBorder="1" applyAlignment="1">
      <alignment vertical="center"/>
    </xf>
    <xf numFmtId="0" fontId="3" fillId="0" borderId="0" xfId="306" applyFont="1" applyBorder="1"/>
    <xf numFmtId="0" fontId="5" fillId="27" borderId="1" xfId="306" applyFont="1" applyFill="1" applyBorder="1" applyAlignment="1">
      <alignment horizontal="center" vertical="center" wrapText="1"/>
    </xf>
    <xf numFmtId="0" fontId="5" fillId="27" borderId="14" xfId="306" applyFont="1" applyFill="1" applyBorder="1" applyAlignment="1">
      <alignment horizontal="center" vertical="center" wrapText="1"/>
    </xf>
    <xf numFmtId="0" fontId="7" fillId="48" borderId="22" xfId="304" applyFont="1" applyFill="1" applyBorder="1" applyAlignment="1">
      <alignment horizontal="left" wrapText="1" indent="2"/>
    </xf>
    <xf numFmtId="0" fontId="7" fillId="0" borderId="22" xfId="304" applyFont="1" applyFill="1" applyBorder="1" applyAlignment="1">
      <alignment horizontal="left" wrapText="1" indent="3"/>
    </xf>
    <xf numFmtId="0" fontId="0" fillId="53" borderId="0" xfId="0" applyFill="1"/>
    <xf numFmtId="0" fontId="88" fillId="53" borderId="0" xfId="158" applyNumberFormat="1" applyFont="1" applyFill="1" applyAlignment="1" applyProtection="1">
      <alignment horizontal="left" vertical="center"/>
    </xf>
    <xf numFmtId="0" fontId="89" fillId="53" borderId="0" xfId="0" applyFont="1" applyFill="1"/>
    <xf numFmtId="0" fontId="5" fillId="47" borderId="14" xfId="304" applyFont="1" applyFill="1" applyBorder="1" applyAlignment="1">
      <alignment horizontal="center"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48" borderId="9" xfId="0" applyNumberFormat="1" applyFont="1" applyFill="1" applyBorder="1" applyAlignment="1">
      <alignment horizontal="right" vertical="center" wrapText="1" indent="1"/>
    </xf>
    <xf numFmtId="0" fontId="5" fillId="47" borderId="8" xfId="0" applyFont="1" applyFill="1" applyBorder="1" applyAlignment="1">
      <alignment horizontal="center" wrapText="1"/>
    </xf>
    <xf numFmtId="0" fontId="7" fillId="48" borderId="14" xfId="0" applyFont="1" applyFill="1" applyBorder="1" applyAlignment="1">
      <alignment horizontal="center"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89" fillId="0" borderId="0" xfId="0" applyFont="1"/>
    <xf numFmtId="0" fontId="3" fillId="0" borderId="0" xfId="0" applyFont="1" applyAlignment="1">
      <alignment horizontal="left"/>
    </xf>
    <xf numFmtId="49" fontId="3" fillId="0" borderId="0" xfId="0" applyNumberFormat="1" applyFont="1" applyAlignment="1">
      <alignment horizontal="left" indent="1"/>
    </xf>
    <xf numFmtId="0" fontId="12" fillId="0" borderId="0" xfId="0" applyFont="1" applyAlignment="1">
      <alignment horizontal="right"/>
    </xf>
    <xf numFmtId="0" fontId="3" fillId="0" borderId="0" xfId="0" applyFont="1" applyAlignment="1">
      <alignment horizontal="right"/>
    </xf>
    <xf numFmtId="0" fontId="93" fillId="0" borderId="0" xfId="0" applyFont="1" applyAlignment="1">
      <alignment horizontal="right"/>
    </xf>
    <xf numFmtId="0" fontId="5" fillId="47" borderId="1" xfId="0" applyFont="1" applyFill="1" applyBorder="1" applyAlignment="1">
      <alignment horizontal="center" vertical="center"/>
    </xf>
    <xf numFmtId="168" fontId="5" fillId="0" borderId="24" xfId="0" applyNumberFormat="1" applyFont="1" applyFill="1" applyBorder="1" applyAlignment="1">
      <alignment horizontal="right" indent="1"/>
    </xf>
    <xf numFmtId="168" fontId="5" fillId="0" borderId="0" xfId="0" applyNumberFormat="1" applyFont="1" applyFill="1" applyBorder="1" applyAlignment="1">
      <alignment horizontal="right" indent="1"/>
    </xf>
    <xf numFmtId="168" fontId="5" fillId="33" borderId="24" xfId="0" applyNumberFormat="1" applyFont="1" applyFill="1" applyBorder="1" applyAlignment="1">
      <alignment horizontal="right" indent="1"/>
    </xf>
    <xf numFmtId="168" fontId="5" fillId="33" borderId="0" xfId="0" applyNumberFormat="1" applyFont="1" applyFill="1" applyBorder="1" applyAlignment="1">
      <alignment horizontal="right" indent="1"/>
    </xf>
    <xf numFmtId="168" fontId="5" fillId="33" borderId="26" xfId="0" applyNumberFormat="1" applyFont="1" applyFill="1" applyBorder="1" applyAlignment="1">
      <alignment horizontal="right" indent="1"/>
    </xf>
    <xf numFmtId="0" fontId="5" fillId="0" borderId="26" xfId="0" applyFont="1" applyFill="1" applyBorder="1" applyAlignment="1">
      <alignment horizontal="right" indent="1"/>
    </xf>
    <xf numFmtId="0" fontId="5" fillId="33" borderId="9" xfId="0" applyFont="1" applyFill="1" applyBorder="1" applyAlignment="1">
      <alignment horizontal="right" indent="1"/>
    </xf>
    <xf numFmtId="168" fontId="5" fillId="0" borderId="24" xfId="304" applyNumberFormat="1" applyFont="1" applyFill="1" applyBorder="1" applyAlignment="1">
      <alignment horizontal="right" indent="1"/>
    </xf>
    <xf numFmtId="168" fontId="5" fillId="0" borderId="22" xfId="304" applyNumberFormat="1" applyFont="1" applyFill="1" applyBorder="1" applyAlignment="1">
      <alignment horizontal="right" indent="1"/>
    </xf>
    <xf numFmtId="168" fontId="5" fillId="0" borderId="40" xfId="0" applyNumberFormat="1" applyFont="1" applyFill="1" applyBorder="1" applyAlignment="1">
      <alignment horizontal="right" indent="1"/>
    </xf>
    <xf numFmtId="168" fontId="5" fillId="48" borderId="24" xfId="304" applyNumberFormat="1" applyFont="1" applyFill="1" applyBorder="1" applyAlignment="1">
      <alignment horizontal="right" indent="1"/>
    </xf>
    <xf numFmtId="168" fontId="5" fillId="48" borderId="22" xfId="304" applyNumberFormat="1" applyFont="1" applyFill="1" applyBorder="1" applyAlignment="1">
      <alignment horizontal="right" indent="1"/>
    </xf>
    <xf numFmtId="168" fontId="5" fillId="48" borderId="26" xfId="0" applyNumberFormat="1" applyFont="1" applyFill="1" applyBorder="1" applyAlignment="1">
      <alignment horizontal="right" indent="1"/>
    </xf>
    <xf numFmtId="168" fontId="5" fillId="0" borderId="27" xfId="403" applyNumberFormat="1" applyFont="1" applyFill="1" applyBorder="1" applyAlignment="1">
      <alignment horizontal="right" vertical="center" wrapText="1" indent="1"/>
    </xf>
    <xf numFmtId="168" fontId="5" fillId="48" borderId="27" xfId="403" applyNumberFormat="1" applyFont="1" applyFill="1" applyBorder="1" applyAlignment="1">
      <alignment horizontal="right" vertical="center" wrapText="1" indent="1"/>
    </xf>
    <xf numFmtId="3" fontId="5" fillId="0" borderId="22" xfId="304" applyNumberFormat="1" applyFont="1" applyBorder="1" applyAlignment="1">
      <alignment horizontal="right" vertical="center" wrapText="1" indent="1"/>
    </xf>
    <xf numFmtId="3" fontId="5" fillId="0" borderId="9" xfId="304" applyNumberFormat="1" applyFont="1" applyBorder="1" applyAlignment="1">
      <alignment horizontal="right" vertical="center" wrapText="1" indent="1"/>
    </xf>
    <xf numFmtId="168" fontId="5" fillId="0" borderId="41" xfId="304" applyNumberFormat="1" applyFont="1" applyBorder="1" applyAlignment="1">
      <alignment horizontal="right" vertical="center" wrapText="1" indent="1"/>
    </xf>
    <xf numFmtId="3" fontId="5" fillId="33" borderId="22" xfId="304" applyNumberFormat="1" applyFont="1" applyFill="1" applyBorder="1" applyAlignment="1">
      <alignment horizontal="right" vertical="center" wrapText="1" indent="1"/>
    </xf>
    <xf numFmtId="3" fontId="5" fillId="33" borderId="9" xfId="304" applyNumberFormat="1" applyFont="1" applyFill="1" applyBorder="1" applyAlignment="1">
      <alignment horizontal="right" vertical="center" wrapText="1" indent="1"/>
    </xf>
    <xf numFmtId="168" fontId="5" fillId="33" borderId="22" xfId="304" applyNumberFormat="1" applyFont="1" applyFill="1" applyBorder="1" applyAlignment="1">
      <alignment horizontal="right" vertical="center" wrapText="1" indent="1"/>
    </xf>
    <xf numFmtId="168" fontId="5" fillId="33" borderId="9" xfId="304" applyNumberFormat="1" applyFont="1" applyFill="1" applyBorder="1" applyAlignment="1">
      <alignment horizontal="right" vertical="center" wrapText="1" indent="1"/>
    </xf>
    <xf numFmtId="168" fontId="5" fillId="0" borderId="22" xfId="304" applyNumberFormat="1" applyFont="1" applyBorder="1" applyAlignment="1">
      <alignment horizontal="right" vertical="center" wrapText="1" indent="1"/>
    </xf>
    <xf numFmtId="168" fontId="5" fillId="0" borderId="9" xfId="304" applyNumberFormat="1" applyFont="1" applyBorder="1" applyAlignment="1">
      <alignment horizontal="right" vertical="center" wrapText="1" indent="1"/>
    </xf>
    <xf numFmtId="177" fontId="5" fillId="33" borderId="26" xfId="178" applyNumberFormat="1" applyFont="1" applyFill="1" applyBorder="1" applyAlignment="1">
      <alignment horizontal="right" vertical="center" wrapText="1" indent="1"/>
    </xf>
    <xf numFmtId="177" fontId="5" fillId="0" borderId="26" xfId="178" applyNumberFormat="1" applyFont="1" applyBorder="1" applyAlignment="1">
      <alignment horizontal="right" vertical="center" wrapText="1" indent="1"/>
    </xf>
    <xf numFmtId="177" fontId="5" fillId="29" borderId="26" xfId="178" applyNumberFormat="1" applyFont="1" applyFill="1" applyBorder="1" applyAlignment="1">
      <alignment horizontal="right" vertical="center" wrapText="1" indent="1"/>
    </xf>
    <xf numFmtId="177" fontId="5" fillId="33" borderId="9" xfId="304" applyNumberFormat="1" applyFont="1" applyFill="1" applyBorder="1" applyAlignment="1">
      <alignment horizontal="right" vertical="center" wrapText="1" indent="1"/>
    </xf>
    <xf numFmtId="177" fontId="5" fillId="33" borderId="9" xfId="178" applyNumberFormat="1" applyFont="1" applyFill="1" applyBorder="1" applyAlignment="1">
      <alignment horizontal="right" vertical="center" wrapText="1" indent="1"/>
    </xf>
    <xf numFmtId="177" fontId="5" fillId="0" borderId="9" xfId="304" applyNumberFormat="1" applyFont="1" applyBorder="1" applyAlignment="1">
      <alignment horizontal="right" vertical="center" wrapText="1" indent="1"/>
    </xf>
    <xf numFmtId="177" fontId="5" fillId="0" borderId="9" xfId="178" applyNumberFormat="1" applyFont="1" applyBorder="1" applyAlignment="1">
      <alignment horizontal="right" vertical="center" wrapText="1" indent="1"/>
    </xf>
    <xf numFmtId="3" fontId="5" fillId="29" borderId="22" xfId="304" applyNumberFormat="1" applyFont="1" applyFill="1" applyBorder="1" applyAlignment="1">
      <alignment horizontal="right" vertical="center" wrapText="1" indent="1"/>
    </xf>
    <xf numFmtId="3" fontId="5" fillId="29" borderId="9" xfId="304" applyNumberFormat="1" applyFont="1" applyFill="1" applyBorder="1" applyAlignment="1">
      <alignment horizontal="right" vertical="center" wrapText="1" indent="1"/>
    </xf>
    <xf numFmtId="168" fontId="5" fillId="29" borderId="22" xfId="304" applyNumberFormat="1" applyFont="1" applyFill="1" applyBorder="1" applyAlignment="1">
      <alignment horizontal="right" vertical="center" wrapText="1" indent="1"/>
    </xf>
    <xf numFmtId="168" fontId="5" fillId="29" borderId="9" xfId="304" applyNumberFormat="1" applyFont="1" applyFill="1" applyBorder="1" applyAlignment="1">
      <alignment horizontal="right" vertical="center" wrapText="1" indent="1"/>
    </xf>
    <xf numFmtId="177" fontId="5" fillId="29" borderId="9" xfId="304" applyNumberFormat="1" applyFont="1" applyFill="1" applyBorder="1" applyAlignment="1">
      <alignment horizontal="right" vertical="center" wrapText="1" indent="1"/>
    </xf>
    <xf numFmtId="177" fontId="5" fillId="29" borderId="9" xfId="178" applyNumberFormat="1" applyFont="1" applyFill="1" applyBorder="1" applyAlignment="1">
      <alignment horizontal="right" vertical="center" wrapText="1" indent="1"/>
    </xf>
    <xf numFmtId="3" fontId="5" fillId="0" borderId="22" xfId="304" applyNumberFormat="1" applyFont="1" applyFill="1" applyBorder="1" applyAlignment="1">
      <alignment horizontal="right" vertical="center" wrapText="1" indent="1"/>
    </xf>
    <xf numFmtId="177" fontId="5" fillId="29" borderId="26" xfId="304" applyNumberFormat="1" applyFont="1" applyFill="1" applyBorder="1" applyAlignment="1">
      <alignment horizontal="right" vertical="center" wrapText="1" indent="1"/>
    </xf>
    <xf numFmtId="3" fontId="5" fillId="0" borderId="9" xfId="304" applyNumberFormat="1" applyFont="1" applyFill="1" applyBorder="1" applyAlignment="1">
      <alignment horizontal="right" vertical="center" wrapText="1" indent="1"/>
    </xf>
    <xf numFmtId="3" fontId="5" fillId="33" borderId="26" xfId="304" applyNumberFormat="1" applyFont="1" applyFill="1" applyBorder="1" applyAlignment="1">
      <alignment horizontal="right" vertical="center" wrapText="1" indent="1"/>
    </xf>
    <xf numFmtId="3" fontId="5" fillId="29" borderId="26" xfId="304" applyNumberFormat="1" applyFont="1" applyFill="1" applyBorder="1" applyAlignment="1">
      <alignment horizontal="right" vertical="center" wrapText="1" indent="1"/>
    </xf>
    <xf numFmtId="168" fontId="5" fillId="0" borderId="22" xfId="304" applyNumberFormat="1" applyFont="1" applyFill="1" applyBorder="1" applyAlignment="1">
      <alignment horizontal="right" vertical="center" wrapText="1" indent="1"/>
    </xf>
    <xf numFmtId="177" fontId="5" fillId="48" borderId="9" xfId="178" applyNumberFormat="1" applyFont="1" applyFill="1" applyBorder="1" applyAlignment="1">
      <alignment horizontal="right" vertical="center" wrapText="1" indent="1"/>
    </xf>
    <xf numFmtId="177" fontId="5" fillId="48" borderId="26" xfId="178" applyNumberFormat="1" applyFont="1" applyFill="1" applyBorder="1" applyAlignment="1">
      <alignment horizontal="right" vertical="center" wrapText="1" indent="1"/>
    </xf>
    <xf numFmtId="3" fontId="5" fillId="33" borderId="25" xfId="304" applyNumberFormat="1" applyFont="1" applyFill="1" applyBorder="1" applyAlignment="1">
      <alignment horizontal="right" vertical="center" wrapText="1" indent="1"/>
    </xf>
    <xf numFmtId="3" fontId="5" fillId="33" borderId="11" xfId="304" applyNumberFormat="1" applyFont="1" applyFill="1" applyBorder="1" applyAlignment="1">
      <alignment horizontal="right" vertical="center" wrapText="1" indent="1"/>
    </xf>
    <xf numFmtId="3" fontId="5" fillId="33" borderId="27" xfId="304" applyNumberFormat="1" applyFont="1" applyFill="1" applyBorder="1" applyAlignment="1">
      <alignment horizontal="right" vertical="center" wrapText="1" indent="1"/>
    </xf>
    <xf numFmtId="0" fontId="7" fillId="0" borderId="37" xfId="304" applyFont="1" applyBorder="1" applyAlignment="1">
      <alignment horizontal="left" vertical="center" wrapText="1" indent="1"/>
    </xf>
    <xf numFmtId="0" fontId="7" fillId="33" borderId="26" xfId="304" applyFont="1" applyFill="1" applyBorder="1" applyAlignment="1">
      <alignment horizontal="left" vertical="center" wrapText="1" indent="1"/>
    </xf>
    <xf numFmtId="0" fontId="7" fillId="0" borderId="26" xfId="304" applyFont="1" applyBorder="1" applyAlignment="1">
      <alignment horizontal="left" vertical="center" wrapText="1" indent="1"/>
    </xf>
    <xf numFmtId="0" fontId="7" fillId="29" borderId="26" xfId="304" applyFont="1" applyFill="1" applyBorder="1" applyAlignment="1">
      <alignment horizontal="left" vertical="center" wrapText="1" indent="1"/>
    </xf>
    <xf numFmtId="0" fontId="7" fillId="33" borderId="0" xfId="304" applyFont="1" applyFill="1" applyBorder="1" applyAlignment="1">
      <alignment horizontal="left" vertical="center" wrapText="1" indent="1"/>
    </xf>
    <xf numFmtId="0" fontId="7" fillId="33" borderId="27" xfId="304" applyFont="1" applyFill="1" applyBorder="1" applyAlignment="1">
      <alignment horizontal="left" vertical="center" wrapText="1" indent="1"/>
    </xf>
    <xf numFmtId="0" fontId="89" fillId="0" borderId="0" xfId="0" applyFont="1" applyFill="1" applyAlignment="1">
      <alignment vertical="center"/>
    </xf>
    <xf numFmtId="0" fontId="5" fillId="48" borderId="8" xfId="0" applyFont="1" applyFill="1" applyBorder="1" applyAlignment="1">
      <alignment horizontal="center"/>
    </xf>
    <xf numFmtId="0" fontId="5" fillId="48" borderId="14" xfId="0" applyFont="1" applyFill="1" applyBorder="1" applyAlignment="1">
      <alignment horizontal="center" vertical="center" wrapText="1"/>
    </xf>
    <xf numFmtId="168" fontId="5" fillId="52" borderId="9" xfId="0" applyNumberFormat="1" applyFont="1" applyFill="1" applyBorder="1" applyAlignment="1">
      <alignment horizontal="right" indent="1"/>
    </xf>
    <xf numFmtId="168" fontId="5" fillId="52" borderId="0" xfId="0" applyNumberFormat="1" applyFont="1" applyFill="1" applyBorder="1" applyAlignment="1">
      <alignment horizontal="right" indent="1"/>
    </xf>
    <xf numFmtId="168" fontId="5" fillId="52" borderId="26" xfId="0" applyNumberFormat="1" applyFont="1" applyFill="1" applyBorder="1" applyAlignment="1">
      <alignment horizontal="right" indent="1"/>
    </xf>
    <xf numFmtId="0" fontId="5" fillId="0" borderId="22" xfId="304" applyFont="1" applyBorder="1" applyAlignment="1">
      <alignment vertical="center" wrapText="1"/>
    </xf>
    <xf numFmtId="0" fontId="5" fillId="48" borderId="22" xfId="304" applyFont="1" applyFill="1" applyBorder="1" applyAlignment="1">
      <alignment vertical="center" wrapText="1"/>
    </xf>
    <xf numFmtId="0" fontId="5" fillId="0" borderId="22" xfId="304" applyFont="1" applyFill="1" applyBorder="1" applyAlignment="1">
      <alignment vertical="center" wrapText="1"/>
    </xf>
    <xf numFmtId="0" fontId="5" fillId="0" borderId="25" xfId="304" applyFont="1" applyFill="1" applyBorder="1" applyAlignment="1">
      <alignmen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48" borderId="2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48" borderId="29" xfId="0" applyFont="1" applyFill="1" applyBorder="1" applyAlignment="1">
      <alignment horizontal="left" vertical="center" wrapText="1"/>
    </xf>
    <xf numFmtId="49" fontId="5" fillId="0" borderId="22" xfId="304" applyNumberFormat="1" applyFont="1" applyFill="1" applyBorder="1" applyAlignment="1">
      <alignment horizontal="left" vertical="center"/>
    </xf>
    <xf numFmtId="49" fontId="5" fillId="49" borderId="22" xfId="304" applyNumberFormat="1" applyFont="1" applyFill="1" applyBorder="1" applyAlignment="1">
      <alignment horizontal="left" vertical="center"/>
    </xf>
    <xf numFmtId="49" fontId="5" fillId="49" borderId="25" xfId="304" applyNumberFormat="1" applyFont="1" applyFill="1" applyBorder="1" applyAlignment="1">
      <alignment horizontal="left" vertical="center"/>
    </xf>
    <xf numFmtId="49" fontId="5" fillId="0" borderId="41" xfId="304" applyNumberFormat="1" applyFont="1" applyFill="1" applyBorder="1" applyAlignment="1">
      <alignment horizontal="left" vertical="center"/>
    </xf>
    <xf numFmtId="3" fontId="5" fillId="0" borderId="36" xfId="304" applyNumberFormat="1" applyFont="1" applyFill="1" applyBorder="1" applyAlignment="1">
      <alignment horizontal="right" indent="1"/>
    </xf>
    <xf numFmtId="3" fontId="5" fillId="0" borderId="37" xfId="304" applyNumberFormat="1" applyFont="1" applyFill="1" applyBorder="1" applyAlignment="1">
      <alignment horizontal="right" indent="1"/>
    </xf>
    <xf numFmtId="0" fontId="3" fillId="0" borderId="0" xfId="304" applyFill="1" applyBorder="1"/>
    <xf numFmtId="168" fontId="7" fillId="0" borderId="9" xfId="304" applyNumberFormat="1" applyFont="1" applyFill="1" applyBorder="1" applyAlignment="1">
      <alignment horizontal="right" indent="1"/>
    </xf>
    <xf numFmtId="168" fontId="7" fillId="0" borderId="26" xfId="304" applyNumberFormat="1" applyFont="1" applyFill="1" applyBorder="1" applyAlignment="1">
      <alignment horizontal="right" indent="1"/>
    </xf>
    <xf numFmtId="168" fontId="7" fillId="49" borderId="9" xfId="304" applyNumberFormat="1" applyFont="1" applyFill="1" applyBorder="1" applyAlignment="1">
      <alignment horizontal="right" indent="1"/>
    </xf>
    <xf numFmtId="168" fontId="7" fillId="49" borderId="26" xfId="304" applyNumberFormat="1" applyFont="1" applyFill="1" applyBorder="1" applyAlignment="1">
      <alignment horizontal="right" indent="1"/>
    </xf>
    <xf numFmtId="168" fontId="5" fillId="49" borderId="9" xfId="304" applyNumberFormat="1" applyFont="1" applyFill="1" applyBorder="1" applyAlignment="1">
      <alignment horizontal="right" indent="1"/>
    </xf>
    <xf numFmtId="168" fontId="5" fillId="49" borderId="26" xfId="304" applyNumberFormat="1" applyFont="1" applyFill="1" applyBorder="1" applyAlignment="1">
      <alignment horizontal="right" indent="1"/>
    </xf>
    <xf numFmtId="168" fontId="7" fillId="49" borderId="9" xfId="0" applyNumberFormat="1" applyFont="1" applyFill="1" applyBorder="1" applyAlignment="1">
      <alignment horizontal="right" vertical="center" wrapText="1" indent="1"/>
    </xf>
    <xf numFmtId="168" fontId="7" fillId="49" borderId="26"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indent="1"/>
    </xf>
    <xf numFmtId="168" fontId="5" fillId="49" borderId="26" xfId="0" applyNumberFormat="1" applyFont="1" applyFill="1" applyBorder="1" applyAlignment="1">
      <alignment horizontal="right" vertical="center" indent="1"/>
    </xf>
    <xf numFmtId="168" fontId="7" fillId="0" borderId="9" xfId="0" applyNumberFormat="1" applyFont="1" applyFill="1" applyBorder="1" applyAlignment="1">
      <alignment horizontal="right" vertical="center" wrapText="1" indent="1"/>
    </xf>
    <xf numFmtId="168" fontId="7" fillId="0" borderId="26" xfId="0" applyNumberFormat="1" applyFont="1" applyFill="1" applyBorder="1" applyAlignment="1">
      <alignment horizontal="right" vertical="center" wrapText="1" indent="1"/>
    </xf>
    <xf numFmtId="0" fontId="5" fillId="0" borderId="22" xfId="0" applyFont="1" applyBorder="1" applyAlignment="1">
      <alignment vertical="center" wrapText="1"/>
    </xf>
    <xf numFmtId="0" fontId="5" fillId="49" borderId="22" xfId="0" applyFont="1" applyFill="1" applyBorder="1" applyAlignment="1">
      <alignment vertical="center" wrapText="1"/>
    </xf>
    <xf numFmtId="0" fontId="5" fillId="49" borderId="22" xfId="0" applyFont="1" applyFill="1" applyBorder="1" applyAlignment="1">
      <alignment horizontal="left" vertical="center" wrapText="1"/>
    </xf>
    <xf numFmtId="49" fontId="5" fillId="0" borderId="22" xfId="0" applyNumberFormat="1" applyFont="1" applyFill="1" applyBorder="1" applyAlignment="1">
      <alignment vertical="center" wrapText="1"/>
    </xf>
    <xf numFmtId="49" fontId="5" fillId="49" borderId="22" xfId="0" applyNumberFormat="1" applyFont="1" applyFill="1" applyBorder="1" applyAlignment="1">
      <alignment vertical="center"/>
    </xf>
    <xf numFmtId="49" fontId="5" fillId="0" borderId="22" xfId="0" applyNumberFormat="1" applyFont="1" applyFill="1" applyBorder="1" applyAlignment="1">
      <alignment vertical="center"/>
    </xf>
    <xf numFmtId="49" fontId="5" fillId="0" borderId="22" xfId="0" applyNumberFormat="1" applyFont="1" applyFill="1" applyBorder="1" applyAlignment="1">
      <alignment horizontal="left" vertical="center"/>
    </xf>
    <xf numFmtId="49" fontId="5" fillId="49" borderId="22" xfId="0" applyNumberFormat="1" applyFont="1" applyFill="1" applyBorder="1" applyAlignment="1">
      <alignment horizontal="left" vertical="center"/>
    </xf>
    <xf numFmtId="3" fontId="5" fillId="0" borderId="9" xfId="0" applyNumberFormat="1" applyFont="1" applyFill="1" applyBorder="1" applyAlignment="1">
      <alignment horizontal="right" vertical="center" indent="1"/>
    </xf>
    <xf numFmtId="3" fontId="5" fillId="0" borderId="26" xfId="0" applyNumberFormat="1" applyFont="1" applyFill="1" applyBorder="1" applyAlignment="1">
      <alignment horizontal="right" vertical="center" indent="1"/>
    </xf>
    <xf numFmtId="3" fontId="5" fillId="49" borderId="9" xfId="0" applyNumberFormat="1" applyFont="1" applyFill="1" applyBorder="1" applyAlignment="1">
      <alignment horizontal="right" vertical="center" indent="1"/>
    </xf>
    <xf numFmtId="3" fontId="5" fillId="49" borderId="26" xfId="0" applyNumberFormat="1" applyFont="1" applyFill="1" applyBorder="1" applyAlignment="1">
      <alignment horizontal="right" vertical="center" indent="1"/>
    </xf>
    <xf numFmtId="3" fontId="5" fillId="49" borderId="11" xfId="0" applyNumberFormat="1" applyFont="1" applyFill="1" applyBorder="1" applyAlignment="1">
      <alignment horizontal="right" vertical="center" indent="1"/>
    </xf>
    <xf numFmtId="3" fontId="5" fillId="49" borderId="27" xfId="0" applyNumberFormat="1" applyFont="1" applyFill="1" applyBorder="1" applyAlignment="1">
      <alignment horizontal="right" vertical="center" indent="1"/>
    </xf>
    <xf numFmtId="168" fontId="7" fillId="0" borderId="9" xfId="0" applyNumberFormat="1" applyFont="1" applyFill="1" applyBorder="1" applyAlignment="1">
      <alignment horizontal="right" vertical="center" indent="1"/>
    </xf>
    <xf numFmtId="168" fontId="7" fillId="0" borderId="26" xfId="0" applyNumberFormat="1" applyFont="1" applyFill="1" applyBorder="1" applyAlignment="1">
      <alignment horizontal="right" vertical="center" indent="1"/>
    </xf>
    <xf numFmtId="168" fontId="7" fillId="49" borderId="9" xfId="0" applyNumberFormat="1" applyFont="1" applyFill="1" applyBorder="1" applyAlignment="1">
      <alignment horizontal="right" vertical="center" indent="1"/>
    </xf>
    <xf numFmtId="168" fontId="7" fillId="49" borderId="26" xfId="0" applyNumberFormat="1" applyFont="1" applyFill="1" applyBorder="1" applyAlignment="1">
      <alignment horizontal="right" vertical="center" indent="1"/>
    </xf>
    <xf numFmtId="3" fontId="5" fillId="0" borderId="22" xfId="0" applyNumberFormat="1" applyFont="1" applyBorder="1" applyAlignment="1">
      <alignment horizontal="right" vertical="center" wrapText="1" indent="1"/>
    </xf>
    <xf numFmtId="3" fontId="5" fillId="29" borderId="22" xfId="0" applyNumberFormat="1" applyFont="1" applyFill="1" applyBorder="1" applyAlignment="1">
      <alignment horizontal="right" vertical="center" wrapText="1" indent="1"/>
    </xf>
    <xf numFmtId="3" fontId="5" fillId="0" borderId="9" xfId="0" applyNumberFormat="1" applyFont="1" applyBorder="1" applyAlignment="1">
      <alignment horizontal="right" vertical="center" wrapText="1" indent="1"/>
    </xf>
    <xf numFmtId="3" fontId="5" fillId="0" borderId="26" xfId="0" applyNumberFormat="1" applyFont="1" applyBorder="1" applyAlignment="1">
      <alignment horizontal="right" vertical="center" wrapText="1" indent="1"/>
    </xf>
    <xf numFmtId="3" fontId="5" fillId="49" borderId="22" xfId="0" applyNumberFormat="1" applyFont="1" applyFill="1" applyBorder="1" applyAlignment="1">
      <alignment horizontal="right" vertical="center" wrapText="1" indent="1"/>
    </xf>
    <xf numFmtId="3" fontId="5" fillId="49" borderId="9" xfId="0" applyNumberFormat="1" applyFont="1" applyFill="1" applyBorder="1" applyAlignment="1">
      <alignment horizontal="right" vertical="center" wrapText="1" indent="1"/>
    </xf>
    <xf numFmtId="3" fontId="5" fillId="49" borderId="26" xfId="0" applyNumberFormat="1" applyFont="1" applyFill="1" applyBorder="1" applyAlignment="1">
      <alignment horizontal="right" vertical="center" wrapText="1" indent="1"/>
    </xf>
    <xf numFmtId="3" fontId="5" fillId="0" borderId="9" xfId="0" applyNumberFormat="1" applyFont="1" applyBorder="1" applyAlignment="1">
      <alignment horizontal="right" vertical="center" indent="1"/>
    </xf>
    <xf numFmtId="3" fontId="5" fillId="0" borderId="26" xfId="0" applyNumberFormat="1" applyFont="1" applyBorder="1" applyAlignment="1">
      <alignment horizontal="right" vertical="center" indent="1"/>
    </xf>
    <xf numFmtId="3" fontId="5" fillId="0" borderId="27" xfId="0" applyNumberFormat="1" applyFont="1" applyBorder="1" applyAlignment="1">
      <alignment horizontal="right" vertical="center" indent="1"/>
    </xf>
    <xf numFmtId="3" fontId="5" fillId="0" borderId="10" xfId="0" applyNumberFormat="1" applyFont="1" applyBorder="1" applyAlignment="1">
      <alignment horizontal="right" vertical="center" indent="1"/>
    </xf>
    <xf numFmtId="0" fontId="5" fillId="33" borderId="22" xfId="0" applyFont="1" applyFill="1" applyBorder="1" applyAlignment="1">
      <alignment horizontal="left" wrapText="1" indent="1"/>
    </xf>
    <xf numFmtId="0" fontId="5" fillId="0" borderId="22" xfId="0" applyFont="1" applyBorder="1" applyAlignment="1">
      <alignment horizontal="left" wrapText="1" inden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177" fontId="5" fillId="0" borderId="9" xfId="0" applyNumberFormat="1" applyFont="1" applyBorder="1" applyAlignment="1">
      <alignment horizontal="right" vertical="center" wrapText="1" indent="1"/>
    </xf>
    <xf numFmtId="177" fontId="5" fillId="0" borderId="22" xfId="0" applyNumberFormat="1" applyFont="1" applyBorder="1" applyAlignment="1">
      <alignment horizontal="right" vertical="center" wrapText="1" indent="1"/>
    </xf>
    <xf numFmtId="177" fontId="5" fillId="29" borderId="22" xfId="0" applyNumberFormat="1" applyFont="1" applyFill="1" applyBorder="1" applyAlignment="1">
      <alignment horizontal="right" vertical="center" wrapText="1" indent="1"/>
    </xf>
    <xf numFmtId="177" fontId="5" fillId="0" borderId="22" xfId="0" applyNumberFormat="1" applyFont="1" applyFill="1" applyBorder="1" applyAlignment="1">
      <alignment horizontal="right" vertical="center" wrapText="1" indent="1"/>
    </xf>
    <xf numFmtId="177" fontId="5" fillId="0" borderId="26" xfId="0" applyNumberFormat="1" applyFont="1" applyFill="1" applyBorder="1" applyAlignment="1">
      <alignment horizontal="right" vertical="center" wrapText="1" indent="1"/>
    </xf>
    <xf numFmtId="177" fontId="5" fillId="33" borderId="9" xfId="0" applyNumberFormat="1" applyFont="1" applyFill="1" applyBorder="1" applyAlignment="1">
      <alignment horizontal="right" vertical="center" wrapText="1" indent="1"/>
    </xf>
    <xf numFmtId="177" fontId="5" fillId="33" borderId="22" xfId="0" applyNumberFormat="1" applyFont="1" applyFill="1" applyBorder="1" applyAlignment="1">
      <alignment horizontal="right" vertical="center" wrapText="1" indent="1"/>
    </xf>
    <xf numFmtId="177" fontId="5" fillId="33" borderId="26" xfId="0" applyNumberFormat="1" applyFont="1" applyFill="1" applyBorder="1" applyAlignment="1">
      <alignment horizontal="right" vertical="center" wrapText="1" indent="1"/>
    </xf>
    <xf numFmtId="177" fontId="5" fillId="52" borderId="26" xfId="0" applyNumberFormat="1" applyFont="1" applyFill="1" applyBorder="1" applyAlignment="1">
      <alignment horizontal="right" vertical="center" wrapText="1" indent="1"/>
    </xf>
    <xf numFmtId="177" fontId="5" fillId="33" borderId="27" xfId="0" applyNumberFormat="1" applyFont="1" applyFill="1" applyBorder="1" applyAlignment="1">
      <alignment horizontal="right" vertical="center" wrapText="1" indent="1"/>
    </xf>
    <xf numFmtId="3" fontId="5" fillId="0" borderId="22" xfId="0" applyNumberFormat="1" applyFont="1" applyFill="1" applyBorder="1" applyAlignment="1">
      <alignment horizontal="right" vertical="center" wrapText="1" indent="1"/>
    </xf>
    <xf numFmtId="3" fontId="5" fillId="33" borderId="22" xfId="0" applyNumberFormat="1" applyFont="1" applyFill="1" applyBorder="1" applyAlignment="1">
      <alignment horizontal="right" vertical="center" wrapText="1" indent="1"/>
    </xf>
    <xf numFmtId="3" fontId="5" fillId="33" borderId="26" xfId="0" applyNumberFormat="1" applyFont="1" applyFill="1" applyBorder="1" applyAlignment="1">
      <alignment horizontal="right" vertical="center" wrapText="1" indent="1"/>
    </xf>
    <xf numFmtId="3" fontId="5" fillId="33" borderId="27" xfId="0" applyNumberFormat="1" applyFont="1" applyFill="1" applyBorder="1" applyAlignment="1">
      <alignment horizontal="right" vertical="center" wrapText="1" indent="1"/>
    </xf>
    <xf numFmtId="3" fontId="5" fillId="0" borderId="27" xfId="0" applyNumberFormat="1" applyFont="1" applyBorder="1" applyAlignment="1">
      <alignment horizontal="right" vertical="center" wrapText="1" indent="1"/>
    </xf>
    <xf numFmtId="3" fontId="5" fillId="0" borderId="11" xfId="0" applyNumberFormat="1" applyFont="1" applyBorder="1" applyAlignment="1">
      <alignment horizontal="right" vertical="center" wrapText="1" indent="1"/>
    </xf>
    <xf numFmtId="3" fontId="5" fillId="0" borderId="25" xfId="0" applyNumberFormat="1" applyFont="1" applyBorder="1" applyAlignment="1">
      <alignment horizontal="right" vertical="center" wrapText="1" indent="1"/>
    </xf>
    <xf numFmtId="3" fontId="5" fillId="29" borderId="25"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0" fontId="89" fillId="0" borderId="0" xfId="306" applyFont="1" applyBorder="1" applyAlignment="1">
      <alignment vertical="center"/>
    </xf>
    <xf numFmtId="0" fontId="89" fillId="0" borderId="0" xfId="306" applyFont="1" applyAlignment="1">
      <alignment vertical="center"/>
    </xf>
    <xf numFmtId="0" fontId="5" fillId="52" borderId="22" xfId="0" applyFont="1" applyFill="1" applyBorder="1" applyAlignment="1">
      <alignment horizontal="left" vertical="center" wrapText="1"/>
    </xf>
    <xf numFmtId="168" fontId="5" fillId="52" borderId="9" xfId="403" applyNumberFormat="1" applyFont="1" applyFill="1" applyBorder="1" applyAlignment="1">
      <alignment horizontal="center" vertical="center" wrapText="1"/>
    </xf>
    <xf numFmtId="168" fontId="5" fillId="52" borderId="26" xfId="403" applyNumberFormat="1" applyFont="1" applyFill="1" applyBorder="1" applyAlignment="1">
      <alignment horizontal="center" vertical="center" wrapText="1"/>
    </xf>
    <xf numFmtId="0" fontId="5" fillId="52" borderId="9" xfId="0" applyFont="1" applyFill="1" applyBorder="1" applyAlignment="1">
      <alignment horizontal="right" vertical="center" indent="1"/>
    </xf>
    <xf numFmtId="168" fontId="5" fillId="52" borderId="9" xfId="0" applyNumberFormat="1" applyFont="1" applyFill="1" applyBorder="1" applyAlignment="1">
      <alignment horizontal="right" vertical="center" indent="1"/>
    </xf>
    <xf numFmtId="1" fontId="5" fillId="52" borderId="9" xfId="403" applyNumberFormat="1" applyFont="1" applyFill="1" applyBorder="1" applyAlignment="1">
      <alignment horizontal="center" vertical="center" wrapText="1"/>
    </xf>
    <xf numFmtId="1" fontId="5" fillId="52" borderId="9" xfId="0" applyNumberFormat="1" applyFont="1" applyFill="1" applyBorder="1" applyAlignment="1">
      <alignment horizontal="right" vertical="center" indent="1"/>
    </xf>
    <xf numFmtId="0" fontId="5" fillId="52" borderId="0" xfId="0" applyFont="1" applyFill="1" applyBorder="1" applyAlignment="1">
      <alignment horizontal="right" vertical="center" indent="1"/>
    </xf>
    <xf numFmtId="1" fontId="5" fillId="52" borderId="26" xfId="403" applyNumberFormat="1" applyFont="1" applyFill="1" applyBorder="1" applyAlignment="1">
      <alignment horizontal="center" vertical="center" wrapText="1"/>
    </xf>
    <xf numFmtId="0" fontId="5" fillId="52" borderId="25" xfId="0" applyFont="1" applyFill="1" applyBorder="1" applyAlignment="1">
      <alignment horizontal="left" vertical="center" wrapText="1"/>
    </xf>
    <xf numFmtId="168" fontId="5" fillId="52" borderId="11" xfId="403" applyNumberFormat="1" applyFont="1" applyFill="1" applyBorder="1" applyAlignment="1">
      <alignment horizontal="center" vertical="center" wrapText="1"/>
    </xf>
    <xf numFmtId="1" fontId="5" fillId="52" borderId="11" xfId="0" applyNumberFormat="1" applyFont="1" applyFill="1" applyBorder="1" applyAlignment="1">
      <alignment horizontal="right" vertical="center" wrapText="1" indent="1"/>
    </xf>
    <xf numFmtId="0" fontId="5" fillId="53" borderId="22" xfId="0" applyFont="1" applyFill="1" applyBorder="1" applyAlignment="1">
      <alignment horizontal="left" vertical="center" wrapText="1"/>
    </xf>
    <xf numFmtId="168" fontId="5" fillId="53" borderId="9" xfId="403" applyNumberFormat="1" applyFont="1" applyFill="1" applyBorder="1" applyAlignment="1">
      <alignment horizontal="center" vertical="center" wrapText="1"/>
    </xf>
    <xf numFmtId="168" fontId="5" fillId="53" borderId="26" xfId="403" applyNumberFormat="1" applyFont="1" applyFill="1" applyBorder="1" applyAlignment="1">
      <alignment horizontal="center" vertical="center" wrapText="1"/>
    </xf>
    <xf numFmtId="0" fontId="3" fillId="53" borderId="0" xfId="306" applyFill="1" applyBorder="1"/>
    <xf numFmtId="0" fontId="3" fillId="53" borderId="0" xfId="306" applyFill="1"/>
    <xf numFmtId="1" fontId="5" fillId="53" borderId="9" xfId="403" applyNumberFormat="1" applyFont="1" applyFill="1" applyBorder="1" applyAlignment="1">
      <alignment horizontal="center" vertical="center" wrapText="1"/>
    </xf>
    <xf numFmtId="0" fontId="5" fillId="53" borderId="25" xfId="0" applyFont="1" applyFill="1" applyBorder="1" applyAlignment="1">
      <alignment horizontal="left" vertical="center" wrapText="1"/>
    </xf>
    <xf numFmtId="168" fontId="5" fillId="53" borderId="11" xfId="403" applyNumberFormat="1" applyFont="1" applyFill="1" applyBorder="1" applyAlignment="1">
      <alignment horizontal="center" vertical="center" wrapText="1"/>
    </xf>
    <xf numFmtId="1" fontId="5" fillId="53" borderId="11" xfId="0" applyNumberFormat="1" applyFont="1" applyFill="1" applyBorder="1" applyAlignment="1">
      <alignment horizontal="right" vertical="center" wrapText="1" indent="1"/>
    </xf>
    <xf numFmtId="168" fontId="5" fillId="53" borderId="27" xfId="403" applyNumberFormat="1" applyFont="1" applyFill="1" applyBorder="1" applyAlignment="1">
      <alignment horizontal="center" vertical="center" wrapText="1"/>
    </xf>
    <xf numFmtId="1" fontId="5" fillId="52" borderId="27" xfId="0" applyNumberFormat="1" applyFont="1" applyFill="1" applyBorder="1" applyAlignment="1">
      <alignment horizontal="right" vertical="center" wrapText="1" indent="1"/>
    </xf>
    <xf numFmtId="168" fontId="5" fillId="52" borderId="27" xfId="0" applyNumberFormat="1" applyFont="1" applyFill="1" applyBorder="1" applyAlignment="1">
      <alignment horizontal="right" vertical="center" wrapText="1" indent="1"/>
    </xf>
    <xf numFmtId="1" fontId="5" fillId="52" borderId="11" xfId="403" applyNumberFormat="1" applyFont="1" applyFill="1" applyBorder="1" applyAlignment="1">
      <alignment horizontal="center" vertical="center" wrapText="1"/>
    </xf>
    <xf numFmtId="0" fontId="5" fillId="52" borderId="11" xfId="0" applyFont="1" applyFill="1" applyBorder="1" applyAlignment="1">
      <alignment horizontal="right" vertical="center" wrapText="1" indent="1"/>
    </xf>
    <xf numFmtId="1" fontId="5" fillId="52" borderId="9" xfId="0" applyNumberFormat="1" applyFont="1" applyFill="1" applyBorder="1" applyAlignment="1">
      <alignment horizontal="right" vertical="center" wrapText="1" indent="1"/>
    </xf>
    <xf numFmtId="168" fontId="5" fillId="52" borderId="26" xfId="0" applyNumberFormat="1" applyFont="1" applyFill="1" applyBorder="1" applyAlignment="1">
      <alignment horizontal="right" vertical="center" wrapText="1" indent="1"/>
    </xf>
    <xf numFmtId="168" fontId="5" fillId="52" borderId="9" xfId="0" applyNumberFormat="1" applyFont="1" applyFill="1" applyBorder="1" applyAlignment="1">
      <alignment horizontal="right" vertical="center" wrapText="1" indent="1"/>
    </xf>
    <xf numFmtId="1" fontId="5" fillId="52" borderId="26" xfId="0" applyNumberFormat="1" applyFont="1" applyFill="1" applyBorder="1" applyAlignment="1">
      <alignment horizontal="right" vertical="center" wrapText="1" indent="1"/>
    </xf>
    <xf numFmtId="1" fontId="5" fillId="52" borderId="9" xfId="0" applyNumberFormat="1" applyFont="1" applyFill="1" applyBorder="1" applyAlignment="1">
      <alignment horizontal="right" wrapText="1" indent="1"/>
    </xf>
    <xf numFmtId="168" fontId="5" fillId="52" borderId="26" xfId="0" applyNumberFormat="1" applyFont="1" applyFill="1" applyBorder="1" applyAlignment="1">
      <alignment horizontal="right" wrapText="1" indent="1"/>
    </xf>
    <xf numFmtId="1" fontId="5" fillId="52" borderId="26" xfId="0" applyNumberFormat="1" applyFont="1" applyFill="1" applyBorder="1" applyAlignment="1">
      <alignment horizontal="right" wrapText="1" indent="1"/>
    </xf>
    <xf numFmtId="0" fontId="5" fillId="53" borderId="41" xfId="0" applyFont="1" applyFill="1" applyBorder="1" applyAlignment="1">
      <alignment horizontal="left" vertical="center" wrapText="1"/>
    </xf>
    <xf numFmtId="168" fontId="5" fillId="53" borderId="36" xfId="403" applyNumberFormat="1" applyFont="1" applyFill="1" applyBorder="1" applyAlignment="1">
      <alignment horizontal="center" vertical="center" wrapText="1"/>
    </xf>
    <xf numFmtId="168" fontId="5" fillId="53" borderId="36" xfId="0" applyNumberFormat="1" applyFont="1" applyFill="1" applyBorder="1" applyAlignment="1">
      <alignment horizontal="right" wrapText="1" indent="1"/>
    </xf>
    <xf numFmtId="1" fontId="5" fillId="53" borderId="37" xfId="0" applyNumberFormat="1" applyFont="1" applyFill="1" applyBorder="1" applyAlignment="1">
      <alignment horizontal="right" wrapText="1" indent="1"/>
    </xf>
    <xf numFmtId="168" fontId="5" fillId="53" borderId="37" xfId="0" applyNumberFormat="1" applyFont="1" applyFill="1" applyBorder="1" applyAlignment="1">
      <alignment horizontal="right" wrapText="1" indent="1"/>
    </xf>
    <xf numFmtId="1" fontId="5" fillId="53" borderId="36" xfId="0" applyNumberFormat="1" applyFont="1" applyFill="1" applyBorder="1" applyAlignment="1">
      <alignment horizontal="right" wrapText="1" indent="1"/>
    </xf>
    <xf numFmtId="1" fontId="5" fillId="53" borderId="26" xfId="403" applyNumberFormat="1" applyFont="1" applyFill="1" applyBorder="1" applyAlignment="1">
      <alignment horizontal="center" vertical="center" wrapText="1"/>
    </xf>
    <xf numFmtId="168" fontId="5" fillId="53" borderId="0" xfId="403" applyNumberFormat="1" applyFont="1" applyFill="1" applyBorder="1" applyAlignment="1">
      <alignment horizontal="center" vertical="center" wrapText="1"/>
    </xf>
    <xf numFmtId="1" fontId="5" fillId="53" borderId="9" xfId="0" applyNumberFormat="1" applyFont="1" applyFill="1" applyBorder="1" applyAlignment="1">
      <alignment horizontal="right" vertical="center" wrapText="1" indent="1"/>
    </xf>
    <xf numFmtId="168" fontId="5" fillId="53" borderId="26" xfId="0" applyNumberFormat="1" applyFont="1" applyFill="1" applyBorder="1" applyAlignment="1">
      <alignment horizontal="right" vertical="center" wrapText="1" indent="1"/>
    </xf>
    <xf numFmtId="168" fontId="5" fillId="53" borderId="9" xfId="0" applyNumberFormat="1" applyFont="1" applyFill="1" applyBorder="1" applyAlignment="1">
      <alignment horizontal="right" vertical="center" wrapText="1" indent="1"/>
    </xf>
    <xf numFmtId="1" fontId="5" fillId="53" borderId="26" xfId="0" applyNumberFormat="1" applyFont="1" applyFill="1" applyBorder="1" applyAlignment="1">
      <alignment horizontal="right" vertical="center" wrapText="1" indent="1"/>
    </xf>
    <xf numFmtId="168" fontId="5" fillId="53" borderId="26" xfId="0" applyNumberFormat="1" applyFont="1" applyFill="1" applyBorder="1" applyAlignment="1">
      <alignment horizontal="right" wrapText="1" indent="1"/>
    </xf>
    <xf numFmtId="1" fontId="5" fillId="53" borderId="9" xfId="0" applyNumberFormat="1" applyFont="1" applyFill="1" applyBorder="1" applyAlignment="1">
      <alignment horizontal="right" wrapText="1" indent="1"/>
    </xf>
    <xf numFmtId="1" fontId="5" fillId="53" borderId="26" xfId="0" applyNumberFormat="1" applyFont="1" applyFill="1" applyBorder="1" applyAlignment="1">
      <alignment horizontal="right" wrapText="1" indent="1"/>
    </xf>
    <xf numFmtId="168" fontId="5" fillId="53" borderId="9" xfId="0" applyNumberFormat="1" applyFont="1" applyFill="1" applyBorder="1" applyAlignment="1">
      <alignment horizontal="right" wrapText="1" indent="1"/>
    </xf>
    <xf numFmtId="0" fontId="3" fillId="53" borderId="0" xfId="306" applyFill="1" applyBorder="1" applyAlignment="1">
      <alignment vertical="center"/>
    </xf>
    <xf numFmtId="0" fontId="3" fillId="53" borderId="0" xfId="306" applyFill="1" applyAlignment="1">
      <alignment vertical="center"/>
    </xf>
    <xf numFmtId="0" fontId="8" fillId="53" borderId="0" xfId="306" applyFont="1" applyFill="1" applyBorder="1" applyAlignment="1">
      <alignment vertical="center" wrapText="1"/>
    </xf>
    <xf numFmtId="0" fontId="5" fillId="53" borderId="9" xfId="0" applyFont="1" applyFill="1" applyBorder="1" applyAlignment="1">
      <alignment horizontal="right" vertical="center" wrapText="1" indent="1"/>
    </xf>
    <xf numFmtId="1" fontId="5" fillId="53" borderId="27" xfId="0" applyNumberFormat="1" applyFont="1" applyFill="1" applyBorder="1" applyAlignment="1">
      <alignment horizontal="right" wrapText="1" indent="1"/>
    </xf>
    <xf numFmtId="168" fontId="5" fillId="53" borderId="27" xfId="0" applyNumberFormat="1" applyFont="1" applyFill="1" applyBorder="1" applyAlignment="1">
      <alignment horizontal="right" wrapText="1" indent="1"/>
    </xf>
    <xf numFmtId="0" fontId="5" fillId="53" borderId="22" xfId="0" applyFont="1" applyFill="1" applyBorder="1" applyAlignment="1">
      <alignment horizontal="left" vertical="center" wrapText="1" indent="1"/>
    </xf>
    <xf numFmtId="0" fontId="5" fillId="52" borderId="22" xfId="0" applyFont="1" applyFill="1" applyBorder="1" applyAlignment="1">
      <alignment horizontal="left" vertical="center" wrapText="1" indent="1"/>
    </xf>
    <xf numFmtId="0" fontId="5" fillId="53" borderId="25" xfId="0" applyFont="1" applyFill="1" applyBorder="1" applyAlignment="1">
      <alignment horizontal="left" vertical="center" wrapText="1" indent="1"/>
    </xf>
    <xf numFmtId="0" fontId="7" fillId="0" borderId="22" xfId="0" applyFont="1" applyBorder="1" applyAlignment="1">
      <alignment horizontal="left" wrapText="1" indent="1"/>
    </xf>
    <xf numFmtId="0" fontId="7" fillId="33" borderId="22" xfId="0" applyFont="1" applyFill="1" applyBorder="1" applyAlignment="1">
      <alignment horizontal="left" wrapText="1" indent="1"/>
    </xf>
    <xf numFmtId="0" fontId="7" fillId="0" borderId="22" xfId="0" applyFont="1" applyFill="1" applyBorder="1" applyAlignment="1">
      <alignment horizontal="left" wrapText="1" indent="1"/>
    </xf>
    <xf numFmtId="0" fontId="7" fillId="29" borderId="22" xfId="0" applyFont="1" applyFill="1" applyBorder="1" applyAlignment="1">
      <alignment horizontal="left" wrapText="1" indent="1"/>
    </xf>
    <xf numFmtId="0" fontId="7" fillId="29" borderId="25" xfId="0" applyFont="1" applyFill="1" applyBorder="1" applyAlignment="1">
      <alignment horizontal="left" wrapText="1" indent="1"/>
    </xf>
    <xf numFmtId="168" fontId="7" fillId="0" borderId="22" xfId="0" applyNumberFormat="1" applyFont="1" applyBorder="1" applyAlignment="1">
      <alignment horizontal="right" vertical="center" wrapText="1" indent="2"/>
    </xf>
    <xf numFmtId="168" fontId="5" fillId="0" borderId="26"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68" fontId="7" fillId="0" borderId="26" xfId="0" applyNumberFormat="1" applyFont="1" applyBorder="1" applyAlignment="1">
      <alignment horizontal="right" vertical="center" wrapText="1" indent="2"/>
    </xf>
    <xf numFmtId="168" fontId="7" fillId="33" borderId="22" xfId="0" applyNumberFormat="1" applyFont="1" applyFill="1" applyBorder="1" applyAlignment="1">
      <alignment horizontal="right" vertical="center" wrapText="1" indent="2"/>
    </xf>
    <xf numFmtId="168" fontId="5" fillId="48" borderId="26" xfId="403"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7" fillId="33" borderId="26" xfId="0" applyNumberFormat="1" applyFont="1" applyFill="1" applyBorder="1" applyAlignment="1">
      <alignment horizontal="right" vertical="center" wrapText="1" indent="2"/>
    </xf>
    <xf numFmtId="168" fontId="5" fillId="48" borderId="11" xfId="403" applyNumberFormat="1" applyFont="1" applyFill="1" applyBorder="1" applyAlignment="1">
      <alignment horizontal="right" vertical="center" wrapText="1" indent="2"/>
    </xf>
    <xf numFmtId="168" fontId="7" fillId="33" borderId="27" xfId="0" applyNumberFormat="1" applyFont="1" applyFill="1" applyBorder="1" applyAlignment="1">
      <alignment horizontal="right" vertical="center" wrapText="1" indent="2"/>
    </xf>
    <xf numFmtId="168" fontId="5" fillId="0" borderId="22" xfId="0" applyNumberFormat="1" applyFont="1" applyBorder="1" applyAlignment="1">
      <alignment horizontal="right" vertical="center" wrapText="1" indent="2"/>
    </xf>
    <xf numFmtId="168" fontId="5" fillId="0" borderId="26" xfId="0" applyNumberFormat="1" applyFont="1" applyBorder="1" applyAlignment="1">
      <alignment horizontal="right" vertical="center" wrapText="1" indent="2"/>
    </xf>
    <xf numFmtId="168" fontId="5" fillId="33" borderId="22" xfId="0" applyNumberFormat="1" applyFont="1" applyFill="1" applyBorder="1" applyAlignment="1">
      <alignment horizontal="right" vertical="center" wrapText="1" indent="2"/>
    </xf>
    <xf numFmtId="168" fontId="5" fillId="33" borderId="26" xfId="0" applyNumberFormat="1" applyFont="1" applyFill="1" applyBorder="1" applyAlignment="1">
      <alignment horizontal="right" vertical="center" wrapText="1" indent="2"/>
    </xf>
    <xf numFmtId="168" fontId="5" fillId="0" borderId="22" xfId="0" applyNumberFormat="1" applyFont="1" applyFill="1" applyBorder="1" applyAlignment="1">
      <alignment horizontal="right" vertical="center" wrapText="1" indent="2"/>
    </xf>
    <xf numFmtId="168" fontId="5" fillId="0" borderId="26" xfId="0" applyNumberFormat="1" applyFont="1" applyFill="1" applyBorder="1" applyAlignment="1">
      <alignment horizontal="right" vertical="center" wrapText="1" indent="2"/>
    </xf>
    <xf numFmtId="168" fontId="5" fillId="29" borderId="22" xfId="0" applyNumberFormat="1" applyFont="1" applyFill="1" applyBorder="1" applyAlignment="1">
      <alignment horizontal="right" vertical="center" wrapText="1" indent="2"/>
    </xf>
    <xf numFmtId="168" fontId="5" fillId="29" borderId="26" xfId="0" applyNumberFormat="1" applyFont="1" applyFill="1" applyBorder="1" applyAlignment="1">
      <alignment horizontal="right" vertical="center" wrapText="1" indent="2"/>
    </xf>
    <xf numFmtId="168" fontId="5" fillId="33" borderId="22" xfId="304" applyNumberFormat="1" applyFont="1" applyFill="1" applyBorder="1" applyAlignment="1">
      <alignment horizontal="right" vertical="center" wrapText="1" indent="2"/>
    </xf>
    <xf numFmtId="168" fontId="5" fillId="33" borderId="26" xfId="304" applyNumberFormat="1" applyFont="1" applyFill="1" applyBorder="1" applyAlignment="1">
      <alignment horizontal="right" vertical="center" wrapText="1" indent="2"/>
    </xf>
    <xf numFmtId="168" fontId="5" fillId="29" borderId="9" xfId="304" applyNumberFormat="1" applyFont="1" applyFill="1" applyBorder="1" applyAlignment="1">
      <alignment horizontal="right" vertical="center" wrapText="1" indent="2"/>
    </xf>
    <xf numFmtId="168" fontId="5" fillId="29" borderId="22" xfId="304" applyNumberFormat="1" applyFont="1" applyFill="1" applyBorder="1" applyAlignment="1">
      <alignment horizontal="right" vertical="center" wrapText="1" indent="2"/>
    </xf>
    <xf numFmtId="168" fontId="5" fillId="29" borderId="26" xfId="304" applyNumberFormat="1" applyFont="1" applyFill="1" applyBorder="1" applyAlignment="1">
      <alignment horizontal="right" vertical="center" wrapText="1" indent="2"/>
    </xf>
    <xf numFmtId="168" fontId="5" fillId="29" borderId="9" xfId="0" applyNumberFormat="1" applyFont="1" applyFill="1" applyBorder="1" applyAlignment="1">
      <alignment horizontal="right" vertical="center" wrapText="1" indent="2"/>
    </xf>
    <xf numFmtId="168" fontId="5" fillId="48" borderId="22" xfId="304" applyNumberFormat="1" applyFont="1" applyFill="1" applyBorder="1" applyAlignment="1">
      <alignment horizontal="right" vertical="center" wrapText="1" indent="2"/>
    </xf>
    <xf numFmtId="168" fontId="5" fillId="48" borderId="9" xfId="304" applyNumberFormat="1" applyFont="1" applyFill="1" applyBorder="1" applyAlignment="1">
      <alignment horizontal="right" vertical="center" wrapText="1" indent="2"/>
    </xf>
    <xf numFmtId="168" fontId="5" fillId="48" borderId="26" xfId="304" applyNumberFormat="1" applyFont="1" applyFill="1" applyBorder="1" applyAlignment="1">
      <alignment horizontal="right" vertical="center" wrapText="1" indent="2"/>
    </xf>
    <xf numFmtId="168" fontId="5" fillId="0" borderId="9" xfId="0" applyNumberFormat="1" applyFont="1" applyFill="1" applyBorder="1" applyAlignment="1">
      <alignment horizontal="right" vertical="center" wrapText="1" indent="2"/>
    </xf>
    <xf numFmtId="168" fontId="5" fillId="0" borderId="11" xfId="0" applyNumberFormat="1" applyFont="1" applyFill="1" applyBorder="1" applyAlignment="1">
      <alignment horizontal="right" vertical="center" wrapText="1" indent="2"/>
    </xf>
    <xf numFmtId="168" fontId="5" fillId="0" borderId="25" xfId="0" applyNumberFormat="1" applyFont="1" applyFill="1" applyBorder="1" applyAlignment="1">
      <alignment horizontal="right" vertical="center" wrapText="1" indent="2"/>
    </xf>
    <xf numFmtId="168" fontId="5" fillId="0" borderId="27" xfId="0" applyNumberFormat="1" applyFont="1" applyFill="1" applyBorder="1" applyAlignment="1">
      <alignment horizontal="right" vertical="center" wrapText="1" indent="2"/>
    </xf>
    <xf numFmtId="168" fontId="5" fillId="0" borderId="9" xfId="0" applyNumberFormat="1" applyFont="1" applyBorder="1" applyAlignment="1">
      <alignment horizontal="right" vertical="center" wrapText="1" indent="1"/>
    </xf>
    <xf numFmtId="168" fontId="5" fillId="0" borderId="11" xfId="0" applyNumberFormat="1" applyFont="1" applyFill="1" applyBorder="1" applyAlignment="1">
      <alignment horizontal="right" vertical="center" wrapText="1" indent="1"/>
    </xf>
    <xf numFmtId="168" fontId="5" fillId="48" borderId="1" xfId="0" applyNumberFormat="1" applyFont="1" applyFill="1" applyBorder="1" applyAlignment="1">
      <alignment horizontal="right" vertical="center" wrapText="1" indent="1"/>
    </xf>
    <xf numFmtId="168" fontId="5" fillId="48" borderId="50" xfId="0" applyNumberFormat="1" applyFont="1" applyFill="1" applyBorder="1" applyAlignment="1">
      <alignment horizontal="right" vertical="center" wrapText="1" indent="1"/>
    </xf>
    <xf numFmtId="168" fontId="5" fillId="0" borderId="26" xfId="0" applyNumberFormat="1" applyFont="1" applyBorder="1" applyAlignment="1">
      <alignment horizontal="right" vertical="center" wrapText="1" indent="1"/>
    </xf>
    <xf numFmtId="168" fontId="5" fillId="33" borderId="43" xfId="0" applyNumberFormat="1" applyFont="1" applyFill="1" applyBorder="1" applyAlignment="1">
      <alignment horizontal="right" vertical="center" wrapText="1" indent="1"/>
    </xf>
    <xf numFmtId="168" fontId="5" fillId="33" borderId="44" xfId="0" applyNumberFormat="1" applyFont="1" applyFill="1" applyBorder="1" applyAlignment="1">
      <alignment horizontal="right" vertical="center" wrapText="1" indent="1"/>
    </xf>
    <xf numFmtId="168" fontId="5" fillId="0" borderId="23" xfId="0" applyNumberFormat="1" applyFont="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168" fontId="5" fillId="48" borderId="24"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168" fontId="5" fillId="0" borderId="33" xfId="0" applyNumberFormat="1" applyFont="1" applyBorder="1" applyAlignment="1">
      <alignment horizontal="right" vertical="center" wrapText="1"/>
    </xf>
    <xf numFmtId="168" fontId="5" fillId="0" borderId="33" xfId="0" applyNumberFormat="1" applyFont="1" applyFill="1" applyBorder="1" applyAlignment="1">
      <alignment horizontal="right" vertical="center" wrapText="1"/>
    </xf>
    <xf numFmtId="168" fontId="5" fillId="33" borderId="0" xfId="0" applyNumberFormat="1" applyFont="1" applyFill="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0" borderId="52" xfId="0" applyNumberFormat="1" applyFont="1" applyFill="1" applyBorder="1" applyAlignment="1">
      <alignment horizontal="right" vertical="center" wrapText="1"/>
    </xf>
    <xf numFmtId="168" fontId="5" fillId="0" borderId="10"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52"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33" borderId="42" xfId="0" applyFont="1" applyFill="1" applyBorder="1" applyAlignment="1">
      <alignment horizontal="left" vertical="center" wrapText="1" indent="1"/>
    </xf>
    <xf numFmtId="3" fontId="5" fillId="48" borderId="27" xfId="0" applyNumberFormat="1" applyFont="1" applyFill="1" applyBorder="1" applyAlignment="1">
      <alignment horizontal="right" vertical="center" wrapText="1" indent="1"/>
    </xf>
    <xf numFmtId="168" fontId="5" fillId="48" borderId="11" xfId="0" applyNumberFormat="1" applyFont="1" applyFill="1" applyBorder="1" applyAlignment="1">
      <alignment horizontal="right" vertical="center" wrapText="1" indent="1"/>
    </xf>
    <xf numFmtId="168" fontId="5" fillId="48" borderId="27" xfId="0" applyNumberFormat="1" applyFont="1" applyFill="1" applyBorder="1" applyAlignment="1">
      <alignment horizontal="right" vertical="center" wrapText="1" indent="1"/>
    </xf>
    <xf numFmtId="0" fontId="5" fillId="0" borderId="34" xfId="0" applyFont="1" applyBorder="1" applyAlignment="1">
      <alignment vertical="center" wrapText="1"/>
    </xf>
    <xf numFmtId="3" fontId="5" fillId="0" borderId="1" xfId="0" applyNumberFormat="1" applyFont="1" applyFill="1" applyBorder="1" applyAlignment="1">
      <alignment horizontal="right" vertical="center" wrapText="1" indent="1"/>
    </xf>
    <xf numFmtId="1" fontId="5" fillId="0" borderId="1" xfId="0" applyNumberFormat="1" applyFont="1" applyFill="1" applyBorder="1" applyAlignment="1">
      <alignment horizontal="right" vertical="center" wrapText="1" indent="1"/>
    </xf>
    <xf numFmtId="1" fontId="5" fillId="0" borderId="14" xfId="0" applyNumberFormat="1" applyFont="1" applyFill="1" applyBorder="1" applyAlignment="1">
      <alignment horizontal="right" vertical="center" wrapText="1" indent="1"/>
    </xf>
    <xf numFmtId="3" fontId="5" fillId="33" borderId="32" xfId="0" applyNumberFormat="1" applyFont="1" applyFill="1" applyBorder="1" applyAlignment="1">
      <alignment horizontal="right" vertical="center" wrapText="1" indent="1"/>
    </xf>
    <xf numFmtId="3" fontId="5" fillId="0" borderId="30" xfId="0" applyNumberFormat="1" applyFont="1" applyFill="1" applyBorder="1" applyAlignment="1">
      <alignment horizontal="right" vertical="center" wrapText="1" indent="1"/>
    </xf>
    <xf numFmtId="3" fontId="5" fillId="48" borderId="51" xfId="178" applyNumberFormat="1" applyFont="1" applyFill="1" applyBorder="1" applyAlignment="1">
      <alignment horizontal="right" vertical="center" wrapText="1" indent="1"/>
    </xf>
    <xf numFmtId="3" fontId="5" fillId="33" borderId="28" xfId="178" applyNumberFormat="1" applyFont="1" applyFill="1" applyBorder="1" applyAlignment="1">
      <alignment horizontal="right" vertical="center" wrapText="1" indent="1"/>
    </xf>
    <xf numFmtId="0" fontId="92" fillId="53" borderId="0" xfId="158" applyFont="1" applyFill="1" applyAlignment="1" applyProtection="1">
      <alignment horizontal="left" wrapText="1"/>
    </xf>
    <xf numFmtId="0" fontId="86" fillId="55" borderId="0" xfId="158" applyNumberFormat="1" applyFont="1" applyFill="1" applyAlignment="1" applyProtection="1">
      <alignment horizontal="left" vertical="center" wrapText="1"/>
    </xf>
    <xf numFmtId="0" fontId="86" fillId="53" borderId="0" xfId="158" applyNumberFormat="1" applyFont="1" applyFill="1" applyAlignment="1" applyProtection="1">
      <alignment horizontal="left" vertical="center"/>
    </xf>
    <xf numFmtId="0" fontId="3" fillId="0" borderId="0" xfId="0" applyFont="1" applyAlignment="1">
      <alignment horizontal="left" vertical="center" wrapText="1"/>
    </xf>
    <xf numFmtId="0" fontId="92" fillId="0" borderId="0" xfId="158" applyFont="1" applyAlignment="1" applyProtection="1">
      <alignment horizontal="left" vertical="center" wrapText="1"/>
    </xf>
    <xf numFmtId="0" fontId="92" fillId="0" borderId="0" xfId="158" applyFont="1" applyAlignment="1" applyProtection="1">
      <alignment horizontal="left" vertical="center"/>
    </xf>
    <xf numFmtId="0" fontId="92" fillId="53" borderId="0" xfId="158" applyFont="1" applyFill="1" applyAlignment="1" applyProtection="1">
      <alignment horizontal="left" vertical="center"/>
    </xf>
    <xf numFmtId="0" fontId="90" fillId="53" borderId="0" xfId="0" applyFont="1" applyFill="1" applyAlignment="1">
      <alignment horizontal="right" vertical="center"/>
    </xf>
    <xf numFmtId="0" fontId="9" fillId="53" borderId="0" xfId="0" applyFont="1" applyFill="1" applyAlignment="1">
      <alignment horizontal="left" wrapText="1"/>
    </xf>
    <xf numFmtId="0" fontId="12" fillId="53" borderId="0" xfId="0" applyFont="1" applyFill="1" applyAlignment="1">
      <alignment horizontal="left" wrapText="1"/>
    </xf>
    <xf numFmtId="0" fontId="5" fillId="52" borderId="1" xfId="0" applyFont="1" applyFill="1" applyBorder="1" applyAlignment="1">
      <alignment horizontal="center" vertical="center" wrapText="1"/>
    </xf>
    <xf numFmtId="0" fontId="5" fillId="49" borderId="1" xfId="0" applyFont="1" applyFill="1" applyBorder="1" applyAlignment="1">
      <alignment horizontal="center" vertical="center" wrapText="1"/>
    </xf>
    <xf numFmtId="0" fontId="12" fillId="0" borderId="10" xfId="0" applyFont="1" applyBorder="1" applyAlignment="1">
      <alignment horizontal="left" wrapText="1"/>
    </xf>
    <xf numFmtId="0" fontId="5" fillId="49" borderId="14" xfId="0" applyFont="1" applyFill="1" applyBorder="1" applyAlignment="1">
      <alignment horizontal="center" vertical="center"/>
    </xf>
    <xf numFmtId="0" fontId="5" fillId="33" borderId="8" xfId="0" applyFont="1" applyFill="1" applyBorder="1" applyAlignment="1">
      <alignment horizontal="center" vertical="center"/>
    </xf>
    <xf numFmtId="0" fontId="9" fillId="0" borderId="33" xfId="0" applyFont="1" applyBorder="1" applyAlignment="1">
      <alignment horizontal="left" vertical="top" wrapText="1"/>
    </xf>
    <xf numFmtId="0" fontId="5" fillId="54" borderId="33" xfId="0" applyFont="1" applyFill="1" applyBorder="1" applyAlignment="1">
      <alignment horizontal="left" indent="27"/>
    </xf>
    <xf numFmtId="0" fontId="5" fillId="52" borderId="14"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47" borderId="14" xfId="0" applyFont="1" applyFill="1" applyBorder="1" applyAlignment="1">
      <alignment horizontal="center" vertical="center"/>
    </xf>
    <xf numFmtId="0" fontId="5" fillId="47" borderId="8"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41"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54" borderId="33" xfId="0" applyFont="1" applyFill="1" applyBorder="1" applyAlignment="1">
      <alignment horizontal="left" indent="25"/>
    </xf>
    <xf numFmtId="0" fontId="5" fillId="49" borderId="1" xfId="0" applyFont="1" applyFill="1" applyBorder="1" applyAlignment="1">
      <alignment horizontal="center" vertical="center"/>
    </xf>
    <xf numFmtId="0" fontId="9" fillId="0" borderId="33" xfId="304" applyFont="1" applyBorder="1" applyAlignment="1">
      <alignment horizontal="left" wrapText="1"/>
    </xf>
    <xf numFmtId="0" fontId="9" fillId="0" borderId="33" xfId="304" applyFont="1" applyBorder="1" applyAlignment="1">
      <alignment horizontal="left"/>
    </xf>
    <xf numFmtId="0" fontId="5" fillId="49" borderId="14" xfId="304" applyFont="1" applyFill="1" applyBorder="1" applyAlignment="1">
      <alignment horizontal="center" vertical="center"/>
    </xf>
    <xf numFmtId="0" fontId="5" fillId="49" borderId="8" xfId="304" applyFont="1" applyFill="1" applyBorder="1" applyAlignment="1">
      <alignment horizontal="center" vertical="center"/>
    </xf>
    <xf numFmtId="0" fontId="5" fillId="49" borderId="15" xfId="304" applyFont="1" applyFill="1" applyBorder="1" applyAlignment="1">
      <alignment horizontal="center" vertical="center"/>
    </xf>
    <xf numFmtId="0" fontId="5" fillId="48" borderId="14" xfId="304" applyFont="1" applyFill="1" applyBorder="1" applyAlignment="1">
      <alignment horizontal="center" vertical="center" wrapText="1"/>
    </xf>
    <xf numFmtId="0" fontId="5" fillId="48" borderId="8" xfId="304" applyFont="1" applyFill="1" applyBorder="1" applyAlignment="1">
      <alignment horizontal="center" vertical="center" wrapText="1"/>
    </xf>
    <xf numFmtId="0" fontId="5" fillId="48" borderId="15" xfId="304" applyFont="1" applyFill="1" applyBorder="1" applyAlignment="1">
      <alignment horizontal="center" vertical="center" wrapText="1"/>
    </xf>
    <xf numFmtId="0" fontId="5" fillId="48" borderId="36" xfId="304" applyFont="1" applyFill="1" applyBorder="1" applyAlignment="1">
      <alignment horizontal="center" vertical="center" wrapText="1"/>
    </xf>
    <xf numFmtId="0" fontId="5" fillId="48" borderId="11" xfId="304" applyFont="1" applyFill="1" applyBorder="1" applyAlignment="1">
      <alignment horizontal="center" vertical="center" wrapText="1"/>
    </xf>
    <xf numFmtId="0" fontId="5" fillId="33" borderId="36"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0" fontId="5" fillId="48" borderId="37" xfId="304" applyFont="1" applyFill="1" applyBorder="1" applyAlignment="1">
      <alignment horizontal="center" vertical="center" wrapText="1"/>
    </xf>
    <xf numFmtId="0" fontId="5" fillId="48" borderId="33" xfId="304" applyFont="1" applyFill="1" applyBorder="1" applyAlignment="1">
      <alignment horizontal="center" vertical="center" wrapText="1"/>
    </xf>
    <xf numFmtId="0" fontId="5" fillId="48" borderId="41" xfId="304" applyFont="1" applyFill="1" applyBorder="1" applyAlignment="1">
      <alignment horizontal="center" vertical="center" wrapText="1"/>
    </xf>
    <xf numFmtId="0" fontId="5" fillId="48" borderId="27" xfId="304" applyFont="1" applyFill="1" applyBorder="1" applyAlignment="1">
      <alignment horizontal="center" vertical="center" wrapText="1"/>
    </xf>
    <xf numFmtId="0" fontId="5" fillId="48" borderId="25" xfId="304" applyFont="1" applyFill="1" applyBorder="1" applyAlignment="1">
      <alignment horizontal="center" vertical="center" wrapText="1"/>
    </xf>
    <xf numFmtId="0" fontId="5" fillId="48" borderId="9" xfId="304" applyFont="1" applyFill="1" applyBorder="1" applyAlignment="1">
      <alignment horizontal="center" vertic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2" fillId="0" borderId="0" xfId="304" applyFont="1" applyBorder="1" applyAlignment="1">
      <alignment horizontal="left" wrapText="1"/>
    </xf>
    <xf numFmtId="0" fontId="5" fillId="47" borderId="37" xfId="304" applyFont="1" applyFill="1" applyBorder="1" applyAlignment="1">
      <alignment horizontal="center" wrapText="1"/>
    </xf>
    <xf numFmtId="0" fontId="5" fillId="47" borderId="33" xfId="304" applyFont="1" applyFill="1" applyBorder="1" applyAlignment="1">
      <alignment horizontal="center" wrapText="1"/>
    </xf>
    <xf numFmtId="0" fontId="9" fillId="0" borderId="0" xfId="304" applyFont="1" applyBorder="1" applyAlignment="1">
      <alignment horizontal="left" vertical="top"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5" xfId="304" applyFont="1" applyFill="1" applyBorder="1" applyAlignment="1">
      <alignment horizontal="center" wrapText="1"/>
    </xf>
    <xf numFmtId="0" fontId="5" fillId="48" borderId="36" xfId="0" applyFont="1" applyFill="1" applyBorder="1" applyAlignment="1">
      <alignment horizontal="center" vertical="center"/>
    </xf>
    <xf numFmtId="0" fontId="5" fillId="48" borderId="11" xfId="0" applyFont="1" applyFill="1" applyBorder="1" applyAlignment="1">
      <alignment horizontal="center" vertical="center"/>
    </xf>
    <xf numFmtId="0" fontId="5" fillId="48" borderId="14" xfId="0" applyFont="1" applyFill="1" applyBorder="1" applyAlignment="1">
      <alignment horizontal="center"/>
    </xf>
    <xf numFmtId="0" fontId="5" fillId="48" borderId="8" xfId="0" applyFont="1" applyFill="1" applyBorder="1" applyAlignment="1">
      <alignment horizontal="center"/>
    </xf>
    <xf numFmtId="177" fontId="5" fillId="48" borderId="9" xfId="0" applyNumberFormat="1" applyFont="1" applyFill="1" applyBorder="1" applyAlignment="1">
      <alignment horizontal="right" vertical="center" wrapText="1" indent="1"/>
    </xf>
    <xf numFmtId="0" fontId="5" fillId="48" borderId="33" xfId="0" applyFont="1" applyFill="1" applyBorder="1" applyAlignment="1">
      <alignment horizontal="center" vertical="center" wrapText="1"/>
    </xf>
    <xf numFmtId="0" fontId="5" fillId="48" borderId="0" xfId="0" applyFont="1" applyFill="1" applyBorder="1" applyAlignment="1">
      <alignment horizontal="center" vertical="center" wrapText="1"/>
    </xf>
    <xf numFmtId="0" fontId="5" fillId="50" borderId="8" xfId="0" applyFont="1" applyFill="1" applyBorder="1" applyAlignment="1">
      <alignment horizontal="center" vertical="center" wrapText="1"/>
    </xf>
    <xf numFmtId="0" fontId="5" fillId="47" borderId="33" xfId="0" applyFont="1" applyFill="1" applyBorder="1" applyAlignment="1">
      <alignment horizontal="center" vertical="center" wrapText="1"/>
    </xf>
    <xf numFmtId="177" fontId="5" fillId="47" borderId="33" xfId="0" applyNumberFormat="1" applyFont="1" applyFill="1" applyBorder="1" applyAlignment="1">
      <alignment horizontal="center" vertical="center" wrapText="1"/>
    </xf>
    <xf numFmtId="168" fontId="5" fillId="48" borderId="0" xfId="0" applyNumberFormat="1" applyFont="1" applyFill="1" applyBorder="1" applyAlignment="1">
      <alignment horizontal="right" vertical="center" wrapText="1"/>
    </xf>
    <xf numFmtId="0" fontId="12" fillId="0" borderId="0" xfId="0" applyFont="1" applyBorder="1" applyAlignment="1">
      <alignment horizontal="left" wrapText="1"/>
    </xf>
    <xf numFmtId="0" fontId="9" fillId="0" borderId="0" xfId="0" applyFont="1" applyBorder="1" applyAlignment="1">
      <alignment horizontal="left" vertical="top" wrapText="1"/>
    </xf>
    <xf numFmtId="0" fontId="5" fillId="33" borderId="46"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33" borderId="48"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5"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83" fillId="0" borderId="33" xfId="304" applyFont="1" applyBorder="1" applyAlignment="1">
      <alignment horizontal="left" vertical="top" wrapText="1"/>
    </xf>
    <xf numFmtId="0" fontId="83" fillId="0" borderId="0" xfId="304" applyFont="1" applyBorder="1" applyAlignment="1">
      <alignment horizontal="left" wrapText="1"/>
    </xf>
    <xf numFmtId="0" fontId="7" fillId="48" borderId="14" xfId="304" applyFont="1" applyFill="1" applyBorder="1" applyAlignment="1">
      <alignment horizontal="center" wrapText="1"/>
    </xf>
    <xf numFmtId="0" fontId="7" fillId="48" borderId="8" xfId="304" applyFont="1" applyFill="1" applyBorder="1" applyAlignment="1">
      <alignment horizontal="center" wrapText="1"/>
    </xf>
    <xf numFmtId="0" fontId="5" fillId="51" borderId="33" xfId="304" applyFont="1" applyFill="1" applyBorder="1" applyAlignment="1">
      <alignment horizontal="center" vertical="center" wrapText="1"/>
    </xf>
    <xf numFmtId="0" fontId="5" fillId="47" borderId="33" xfId="304" applyFont="1" applyFill="1" applyBorder="1" applyAlignment="1">
      <alignment horizontal="center" vertical="center" wrapText="1"/>
    </xf>
    <xf numFmtId="0" fontId="5" fillId="47" borderId="33" xfId="304" applyFont="1" applyFill="1" applyBorder="1" applyAlignment="1">
      <alignment horizontal="center" vertical="center"/>
    </xf>
    <xf numFmtId="0" fontId="5" fillId="50" borderId="33" xfId="304" applyFont="1" applyFill="1" applyBorder="1" applyAlignment="1">
      <alignment horizontal="center" vertical="center"/>
    </xf>
    <xf numFmtId="1" fontId="5" fillId="47" borderId="33" xfId="304" applyNumberFormat="1" applyFont="1" applyFill="1" applyBorder="1" applyAlignment="1">
      <alignment horizontal="center" vertical="center"/>
    </xf>
    <xf numFmtId="0" fontId="5" fillId="54" borderId="33" xfId="304" applyFont="1" applyFill="1" applyBorder="1" applyAlignment="1">
      <alignment horizontal="center" vertical="center"/>
    </xf>
    <xf numFmtId="1" fontId="7" fillId="51" borderId="33" xfId="304" applyNumberFormat="1" applyFont="1" applyFill="1" applyBorder="1" applyAlignment="1">
      <alignment horizontal="center" vertical="center" wrapText="1"/>
    </xf>
    <xf numFmtId="0" fontId="5" fillId="51" borderId="33" xfId="304" applyFont="1" applyFill="1" applyBorder="1" applyAlignment="1">
      <alignment horizontal="center" wrapText="1"/>
    </xf>
    <xf numFmtId="0" fontId="92" fillId="0" borderId="0" xfId="158" applyFont="1" applyFill="1" applyAlignment="1" applyProtection="1">
      <alignment horizontal="left" vertical="center"/>
    </xf>
    <xf numFmtId="0" fontId="5" fillId="49" borderId="41" xfId="304" applyFont="1" applyFill="1" applyBorder="1" applyAlignment="1">
      <alignment horizontal="center" vertical="center" wrapText="1"/>
    </xf>
    <xf numFmtId="0" fontId="5" fillId="49" borderId="25" xfId="304" applyFont="1" applyFill="1" applyBorder="1" applyAlignment="1">
      <alignment horizontal="center" vertical="center" wrapText="1"/>
    </xf>
    <xf numFmtId="0" fontId="9" fillId="0" borderId="0" xfId="0" applyFont="1" applyBorder="1" applyAlignment="1">
      <alignment horizontal="left" wrapText="1"/>
    </xf>
    <xf numFmtId="0" fontId="5" fillId="47" borderId="33" xfId="0" applyFont="1" applyFill="1" applyBorder="1" applyAlignment="1">
      <alignment horizontal="center" wrapText="1"/>
    </xf>
    <xf numFmtId="0" fontId="5" fillId="47" borderId="8" xfId="0" applyFont="1" applyFill="1" applyBorder="1" applyAlignment="1">
      <alignment horizontal="center"/>
    </xf>
    <xf numFmtId="0" fontId="5" fillId="50" borderId="33" xfId="0" applyFont="1" applyFill="1" applyBorder="1" applyAlignment="1">
      <alignment horizontal="center"/>
    </xf>
    <xf numFmtId="1" fontId="7" fillId="47" borderId="33" xfId="0" applyNumberFormat="1" applyFont="1" applyFill="1" applyBorder="1" applyAlignment="1">
      <alignment horizontal="center" wrapText="1"/>
    </xf>
    <xf numFmtId="1" fontId="5" fillId="47" borderId="33" xfId="0" applyNumberFormat="1" applyFont="1" applyFill="1" applyBorder="1" applyAlignment="1">
      <alignment horizontal="center"/>
    </xf>
    <xf numFmtId="0" fontId="5" fillId="50" borderId="8" xfId="0" applyFont="1" applyFill="1" applyBorder="1" applyAlignment="1">
      <alignment horizontal="center"/>
    </xf>
    <xf numFmtId="0" fontId="5" fillId="49" borderId="41"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48" borderId="14" xfId="0" applyFont="1" applyFill="1" applyBorder="1" applyAlignment="1">
      <alignment horizontal="center" wrapText="1"/>
    </xf>
    <xf numFmtId="0" fontId="7" fillId="48" borderId="8" xfId="0" applyFont="1" applyFill="1" applyBorder="1" applyAlignment="1">
      <alignment horizontal="center" wrapText="1"/>
    </xf>
    <xf numFmtId="0" fontId="5" fillId="51" borderId="33" xfId="0" applyFont="1" applyFill="1" applyBorder="1" applyAlignment="1">
      <alignment horizontal="center" wrapText="1"/>
    </xf>
    <xf numFmtId="0" fontId="5" fillId="50" borderId="14" xfId="0" applyFont="1" applyFill="1" applyBorder="1" applyAlignment="1">
      <alignment horizontal="center" wrapText="1"/>
    </xf>
    <xf numFmtId="0" fontId="5" fillId="50" borderId="8" xfId="0" applyFont="1" applyFill="1" applyBorder="1" applyAlignment="1">
      <alignment horizontal="center" wrapText="1"/>
    </xf>
    <xf numFmtId="0" fontId="5" fillId="33" borderId="41" xfId="0" applyFont="1" applyFill="1" applyBorder="1" applyAlignment="1">
      <alignment horizontal="center" vertical="center" wrapText="1"/>
    </xf>
    <xf numFmtId="0" fontId="5" fillId="33" borderId="22"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5" fillId="50" borderId="33" xfId="0" applyFont="1" applyFill="1" applyBorder="1" applyAlignment="1">
      <alignment horizontal="center" wrapText="1"/>
    </xf>
    <xf numFmtId="0" fontId="5" fillId="52" borderId="37"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12" fillId="0" borderId="10" xfId="306" applyFont="1" applyFill="1" applyBorder="1" applyAlignment="1">
      <alignment horizontal="left"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27" borderId="26" xfId="306" applyFont="1" applyFill="1" applyBorder="1" applyAlignment="1">
      <alignment horizontal="center" vertical="center"/>
    </xf>
    <xf numFmtId="0" fontId="5" fillId="27" borderId="0" xfId="306" applyFont="1" applyFill="1" applyBorder="1" applyAlignment="1">
      <alignment horizontal="center" vertical="center"/>
    </xf>
    <xf numFmtId="0" fontId="5" fillId="47" borderId="10" xfId="306" applyFont="1" applyFill="1" applyBorder="1" applyAlignment="1">
      <alignment horizontal="center" vertical="center" wrapText="1"/>
    </xf>
    <xf numFmtId="0" fontId="5" fillId="50" borderId="33" xfId="0" applyFont="1" applyFill="1" applyBorder="1" applyAlignment="1">
      <alignment horizontal="center" vertical="center" wrapText="1"/>
    </xf>
    <xf numFmtId="0" fontId="5" fillId="49" borderId="37"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41"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5" fillId="49" borderId="25" xfId="306" applyFont="1" applyFill="1" applyBorder="1" applyAlignment="1">
      <alignment horizontal="center" vertical="center"/>
    </xf>
    <xf numFmtId="0" fontId="3" fillId="48" borderId="14" xfId="306" applyFont="1" applyFill="1" applyBorder="1" applyAlignment="1">
      <alignment horizontal="center" vertical="center" wrapText="1"/>
    </xf>
    <xf numFmtId="0" fontId="3" fillId="48" borderId="8" xfId="306" applyFont="1" applyFill="1" applyBorder="1" applyAlignment="1">
      <alignment horizontal="center" vertical="center" wrapText="1"/>
    </xf>
    <xf numFmtId="0" fontId="5" fillId="49" borderId="37" xfId="306" applyFont="1" applyFill="1" applyBorder="1" applyAlignment="1">
      <alignment horizontal="center" vertical="center" wrapText="1"/>
    </xf>
    <xf numFmtId="0" fontId="5" fillId="49" borderId="41"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5" fillId="49" borderId="25" xfId="306"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6"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0" fillId="49" borderId="1" xfId="0"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7" fillId="33" borderId="8" xfId="0" applyFont="1" applyFill="1" applyBorder="1" applyAlignment="1">
      <alignment horizontal="center" vertical="center" wrapText="1"/>
    </xf>
    <xf numFmtId="0" fontId="7" fillId="33" borderId="15" xfId="0" applyFont="1" applyFill="1" applyBorder="1" applyAlignment="1">
      <alignment horizontal="center" vertical="center" wrapText="1"/>
    </xf>
    <xf numFmtId="0" fontId="56"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3" xfId="0"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 fillId="27" borderId="33" xfId="304"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2" fillId="0" borderId="10" xfId="304" applyFont="1" applyBorder="1" applyAlignment="1">
      <alignment horizontal="left"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7" fillId="47" borderId="14" xfId="304" applyFont="1" applyFill="1" applyBorder="1" applyAlignment="1">
      <alignment horizontal="center" wrapText="1"/>
    </xf>
    <xf numFmtId="0" fontId="7" fillId="47" borderId="8" xfId="304" applyFont="1" applyFill="1" applyBorder="1" applyAlignment="1">
      <alignment horizontal="center" wrapText="1"/>
    </xf>
    <xf numFmtId="0" fontId="7" fillId="47" borderId="15" xfId="304" applyFont="1" applyFill="1" applyBorder="1" applyAlignment="1">
      <alignment horizontal="center" wrapText="1"/>
    </xf>
    <xf numFmtId="0" fontId="7" fillId="50" borderId="33" xfId="304" applyFont="1" applyFill="1" applyBorder="1" applyAlignment="1">
      <alignment horizontal="center" wrapText="1"/>
    </xf>
    <xf numFmtId="0" fontId="61" fillId="0" borderId="0" xfId="0" applyFont="1" applyAlignment="1">
      <alignment horizontal="left"/>
    </xf>
    <xf numFmtId="0" fontId="61" fillId="0" borderId="0" xfId="0" applyFont="1"/>
    <xf numFmtId="49" fontId="61" fillId="0" borderId="0" xfId="0" applyNumberFormat="1" applyFont="1" applyAlignment="1">
      <alignment horizontal="left" indent="1"/>
    </xf>
    <xf numFmtId="0" fontId="61" fillId="0" borderId="0" xfId="0" applyFont="1" applyBorder="1"/>
  </cellXfs>
  <cellStyles count="451">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Link" xfId="158" builtinId="8"/>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0 2" xfId="443"/>
    <cellStyle name="Standard 11" xfId="304"/>
    <cellStyle name="Standard 12" xfId="305"/>
    <cellStyle name="Standard 13" xfId="306"/>
    <cellStyle name="Standard 14" xfId="307"/>
    <cellStyle name="Standard 15" xfId="444"/>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17" xfId="445"/>
    <cellStyle name="Standard 2 17 2" xfId="446"/>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6 2 2" xfId="447"/>
    <cellStyle name="Standard 7" xfId="404"/>
    <cellStyle name="Standard 7 2" xfId="448"/>
    <cellStyle name="Standard 8" xfId="405"/>
    <cellStyle name="Standard 8 2" xfId="449"/>
    <cellStyle name="Standard 9" xfId="406"/>
    <cellStyle name="Standard 9 2" xfId="450"/>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563C1"/>
      <color rgb="FFC5D9F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8</xdr:col>
      <xdr:colOff>24000</xdr:colOff>
      <xdr:row>22</xdr:row>
      <xdr:rowOff>111915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695325"/>
          <a:ext cx="6120000" cy="3340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19051</xdr:rowOff>
    </xdr:from>
    <xdr:to>
      <xdr:col>8</xdr:col>
      <xdr:colOff>24000</xdr:colOff>
      <xdr:row>20</xdr:row>
      <xdr:rowOff>23956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85776"/>
          <a:ext cx="6120000" cy="2919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8</xdr:col>
      <xdr:colOff>24000</xdr:colOff>
      <xdr:row>23</xdr:row>
      <xdr:rowOff>91022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95325"/>
          <a:ext cx="6120000" cy="3481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8</xdr:col>
      <xdr:colOff>24000</xdr:colOff>
      <xdr:row>21</xdr:row>
      <xdr:rowOff>126732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695325"/>
          <a:ext cx="6120000" cy="31937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BF"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3%23FREITA/WINDOWS/EXCEL/JAHRBUCH/KAPIT-17/17-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vie/G-VIE-Daten/Querschnitt/Daten/Quer-V&#214;/Zahlenkompa&#223;/2003/Schaubilder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s>
    <sheetDataSet>
      <sheetData sheetId="0" refreshError="1">
        <row r="20">
          <cell r="C20" t="str">
            <v>Nordrhein-Westfalen</v>
          </cell>
        </row>
      </sheetData>
      <sheetData sheetId="1"/>
      <sheetData sheetId="2"/>
      <sheetData sheetId="3"/>
      <sheetData sheetId="4"/>
      <sheetData sheetId="5"/>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5D9F1"/>
  </sheetPr>
  <dimension ref="A1:L41"/>
  <sheetViews>
    <sheetView showGridLines="0" tabSelected="1" workbookViewId="0">
      <selection activeCell="N14" sqref="N14"/>
    </sheetView>
  </sheetViews>
  <sheetFormatPr baseColWidth="10" defaultRowHeight="15" customHeight="1"/>
  <sheetData>
    <row r="1" spans="1:12" s="166" customFormat="1" ht="15" customHeight="1"/>
    <row r="2" spans="1:12" s="166" customFormat="1" ht="30" customHeight="1">
      <c r="A2" s="498" t="s">
        <v>253</v>
      </c>
      <c r="B2" s="498"/>
      <c r="C2" s="498"/>
      <c r="D2" s="498"/>
      <c r="E2" s="498"/>
      <c r="F2" s="498"/>
      <c r="G2" s="498"/>
      <c r="H2" s="498"/>
      <c r="I2" s="498"/>
      <c r="J2" s="498"/>
      <c r="K2" s="498"/>
      <c r="L2" s="498"/>
    </row>
    <row r="4" spans="1:12" ht="15" customHeight="1">
      <c r="A4" s="49" t="s">
        <v>66</v>
      </c>
      <c r="B4" s="51"/>
      <c r="C4" s="50"/>
      <c r="D4" s="50"/>
      <c r="E4" s="50"/>
    </row>
    <row r="5" spans="1:12" s="81" customFormat="1" ht="15" customHeight="1">
      <c r="A5" s="49"/>
      <c r="B5" s="51"/>
      <c r="C5" s="50"/>
      <c r="D5" s="50"/>
      <c r="E5" s="50"/>
    </row>
    <row r="6" spans="1:12" s="166" customFormat="1" ht="15" customHeight="1">
      <c r="A6" s="499" t="s">
        <v>282</v>
      </c>
      <c r="B6" s="499"/>
      <c r="C6" s="499"/>
      <c r="D6" s="499"/>
      <c r="E6" s="208"/>
      <c r="F6" s="208"/>
      <c r="G6" s="208"/>
      <c r="H6" s="208"/>
      <c r="I6" s="208"/>
      <c r="J6" s="208"/>
      <c r="K6" s="208"/>
      <c r="L6" s="208"/>
    </row>
    <row r="7" spans="1:12" s="166" customFormat="1" ht="15" customHeight="1">
      <c r="A7" s="208"/>
      <c r="B7" s="208"/>
      <c r="C7" s="208"/>
      <c r="D7" s="208"/>
      <c r="E7" s="208"/>
      <c r="F7" s="208"/>
      <c r="G7" s="208"/>
      <c r="H7" s="208"/>
      <c r="I7" s="208"/>
      <c r="J7" s="208"/>
      <c r="K7" s="208"/>
      <c r="L7" s="208"/>
    </row>
    <row r="8" spans="1:12" s="209" customFormat="1" ht="15" customHeight="1">
      <c r="A8" s="497" t="s">
        <v>283</v>
      </c>
      <c r="B8" s="497"/>
      <c r="C8" s="497"/>
      <c r="D8" s="497"/>
      <c r="E8" s="497"/>
      <c r="F8" s="497"/>
      <c r="G8" s="497"/>
      <c r="H8" s="497"/>
      <c r="I8" s="497"/>
      <c r="J8" s="497"/>
      <c r="K8" s="497"/>
      <c r="L8" s="497"/>
    </row>
    <row r="9" spans="1:12" s="209" customFormat="1" ht="15" customHeight="1">
      <c r="A9" s="497" t="s">
        <v>289</v>
      </c>
      <c r="B9" s="497"/>
      <c r="C9" s="497"/>
      <c r="D9" s="497"/>
      <c r="E9" s="497"/>
      <c r="F9" s="497"/>
      <c r="G9" s="497"/>
      <c r="H9" s="497"/>
      <c r="I9" s="497"/>
      <c r="J9" s="497"/>
      <c r="K9" s="497"/>
      <c r="L9" s="497"/>
    </row>
    <row r="10" spans="1:12" s="209" customFormat="1" ht="15" customHeight="1">
      <c r="A10" s="497" t="s">
        <v>296</v>
      </c>
      <c r="B10" s="497"/>
      <c r="C10" s="497"/>
      <c r="D10" s="497"/>
      <c r="E10" s="497"/>
      <c r="F10" s="497"/>
      <c r="G10" s="497"/>
      <c r="H10" s="497"/>
      <c r="I10" s="497"/>
      <c r="J10" s="497"/>
      <c r="K10" s="497"/>
      <c r="L10" s="497"/>
    </row>
    <row r="11" spans="1:12" s="209" customFormat="1" ht="15" customHeight="1">
      <c r="A11" s="497" t="s">
        <v>297</v>
      </c>
      <c r="B11" s="497"/>
      <c r="C11" s="497"/>
      <c r="D11" s="497"/>
      <c r="E11" s="497"/>
      <c r="F11" s="497"/>
      <c r="G11" s="497"/>
      <c r="H11" s="497"/>
      <c r="I11" s="497"/>
      <c r="J11" s="497"/>
      <c r="K11" s="497"/>
      <c r="L11" s="497"/>
    </row>
    <row r="12" spans="1:12" s="207" customFormat="1" ht="15" customHeight="1"/>
    <row r="13" spans="1:12" s="207" customFormat="1" ht="15" customHeight="1"/>
    <row r="14" spans="1:12" ht="15" customHeight="1">
      <c r="A14" s="52" t="s">
        <v>301</v>
      </c>
      <c r="B14" s="48"/>
      <c r="C14" s="48"/>
    </row>
    <row r="16" spans="1:12" s="218" customFormat="1" ht="15" customHeight="1">
      <c r="A16" s="501" t="s">
        <v>254</v>
      </c>
      <c r="B16" s="501"/>
      <c r="C16" s="501"/>
      <c r="D16" s="501"/>
      <c r="E16" s="501"/>
      <c r="F16" s="501"/>
      <c r="G16" s="501"/>
      <c r="H16" s="501"/>
      <c r="I16" s="501"/>
      <c r="J16" s="501"/>
      <c r="K16" s="501"/>
      <c r="L16" s="501"/>
    </row>
    <row r="17" spans="1:12" s="218" customFormat="1" ht="30" customHeight="1">
      <c r="A17" s="501" t="s">
        <v>255</v>
      </c>
      <c r="B17" s="501"/>
      <c r="C17" s="501"/>
      <c r="D17" s="501"/>
      <c r="E17" s="501"/>
      <c r="F17" s="501"/>
      <c r="G17" s="501"/>
      <c r="H17" s="501"/>
      <c r="I17" s="501"/>
      <c r="J17" s="501"/>
      <c r="K17" s="501"/>
      <c r="L17" s="501"/>
    </row>
    <row r="18" spans="1:12" s="218" customFormat="1" ht="15" customHeight="1">
      <c r="A18" s="502" t="s">
        <v>256</v>
      </c>
      <c r="B18" s="502"/>
      <c r="C18" s="502"/>
      <c r="D18" s="502"/>
      <c r="E18" s="502"/>
      <c r="F18" s="502"/>
      <c r="G18" s="502"/>
      <c r="H18" s="502"/>
      <c r="I18" s="502"/>
      <c r="J18" s="502"/>
      <c r="K18" s="502"/>
      <c r="L18" s="502"/>
    </row>
    <row r="19" spans="1:12" s="218" customFormat="1" ht="15" customHeight="1">
      <c r="A19" s="501" t="s">
        <v>257</v>
      </c>
      <c r="B19" s="501"/>
      <c r="C19" s="501"/>
      <c r="D19" s="501"/>
      <c r="E19" s="501"/>
      <c r="F19" s="501"/>
      <c r="G19" s="501"/>
      <c r="H19" s="501"/>
      <c r="I19" s="501"/>
      <c r="J19" s="501"/>
      <c r="K19" s="501"/>
      <c r="L19" s="501"/>
    </row>
    <row r="20" spans="1:12" s="218" customFormat="1" ht="30" customHeight="1">
      <c r="A20" s="501" t="s">
        <v>258</v>
      </c>
      <c r="B20" s="501"/>
      <c r="C20" s="501"/>
      <c r="D20" s="501"/>
      <c r="E20" s="501"/>
      <c r="F20" s="501"/>
      <c r="G20" s="501"/>
      <c r="H20" s="501"/>
      <c r="I20" s="501"/>
      <c r="J20" s="501"/>
      <c r="K20" s="501"/>
      <c r="L20" s="501"/>
    </row>
    <row r="21" spans="1:12" s="218" customFormat="1" ht="30" customHeight="1">
      <c r="A21" s="501" t="s">
        <v>259</v>
      </c>
      <c r="B21" s="501"/>
      <c r="C21" s="501"/>
      <c r="D21" s="501"/>
      <c r="E21" s="501"/>
      <c r="F21" s="501"/>
      <c r="G21" s="501"/>
      <c r="H21" s="501"/>
      <c r="I21" s="501"/>
      <c r="J21" s="501"/>
      <c r="K21" s="501"/>
      <c r="L21" s="501"/>
    </row>
    <row r="22" spans="1:12" s="218" customFormat="1" ht="15" customHeight="1">
      <c r="A22" s="501" t="s">
        <v>260</v>
      </c>
      <c r="B22" s="501"/>
      <c r="C22" s="501"/>
      <c r="D22" s="501"/>
      <c r="E22" s="501"/>
      <c r="F22" s="501"/>
      <c r="G22" s="501"/>
      <c r="H22" s="501"/>
      <c r="I22" s="501"/>
      <c r="J22" s="501"/>
      <c r="K22" s="501"/>
      <c r="L22" s="501"/>
    </row>
    <row r="23" spans="1:12" s="218" customFormat="1" ht="30" customHeight="1">
      <c r="A23" s="501" t="s">
        <v>264</v>
      </c>
      <c r="B23" s="501"/>
      <c r="C23" s="501"/>
      <c r="D23" s="501"/>
      <c r="E23" s="501"/>
      <c r="F23" s="501"/>
      <c r="G23" s="501"/>
      <c r="H23" s="501"/>
      <c r="I23" s="501"/>
      <c r="J23" s="501"/>
      <c r="K23" s="501"/>
      <c r="L23" s="501"/>
    </row>
    <row r="24" spans="1:12" s="218" customFormat="1" ht="15" customHeight="1">
      <c r="A24" s="501" t="s">
        <v>261</v>
      </c>
      <c r="B24" s="501"/>
      <c r="C24" s="501"/>
      <c r="D24" s="501"/>
      <c r="E24" s="501"/>
      <c r="F24" s="501"/>
      <c r="G24" s="501"/>
      <c r="H24" s="501"/>
      <c r="I24" s="501"/>
      <c r="J24" s="501"/>
      <c r="K24" s="501"/>
      <c r="L24" s="501"/>
    </row>
    <row r="25" spans="1:12" s="218" customFormat="1" ht="15" customHeight="1">
      <c r="A25" s="501" t="s">
        <v>262</v>
      </c>
      <c r="B25" s="501"/>
      <c r="C25" s="501"/>
      <c r="D25" s="501"/>
      <c r="E25" s="501"/>
      <c r="F25" s="501"/>
      <c r="G25" s="501"/>
      <c r="H25" s="501"/>
      <c r="I25" s="501"/>
      <c r="J25" s="501"/>
      <c r="K25" s="501"/>
      <c r="L25" s="501"/>
    </row>
    <row r="26" spans="1:12" s="218" customFormat="1" ht="30" customHeight="1">
      <c r="A26" s="501" t="s">
        <v>263</v>
      </c>
      <c r="B26" s="501"/>
      <c r="C26" s="501"/>
      <c r="D26" s="501"/>
      <c r="E26" s="501"/>
      <c r="F26" s="501"/>
      <c r="G26" s="501"/>
      <c r="H26" s="501"/>
      <c r="I26" s="501"/>
      <c r="J26" s="501"/>
      <c r="K26" s="501"/>
      <c r="L26" s="501"/>
    </row>
    <row r="27" spans="1:12" s="81" customFormat="1" ht="15" customHeight="1">
      <c r="A27" s="164"/>
      <c r="B27" s="164"/>
      <c r="C27" s="164"/>
      <c r="D27" s="164"/>
      <c r="E27" s="164"/>
      <c r="F27" s="164"/>
      <c r="G27" s="164"/>
      <c r="H27" s="164"/>
      <c r="I27" s="164"/>
      <c r="J27" s="164"/>
      <c r="K27" s="164"/>
    </row>
    <row r="28" spans="1:12" s="81" customFormat="1" ht="15" customHeight="1">
      <c r="A28" s="133"/>
      <c r="B28" s="133"/>
      <c r="C28" s="133"/>
      <c r="D28" s="133"/>
      <c r="E28" s="133"/>
      <c r="F28" s="133"/>
      <c r="G28" s="133"/>
      <c r="H28" s="133"/>
      <c r="I28" s="133"/>
      <c r="J28" s="133"/>
      <c r="K28" s="133"/>
    </row>
    <row r="29" spans="1:12" s="671" customFormat="1" ht="15" customHeight="1">
      <c r="A29" s="670" t="s">
        <v>67</v>
      </c>
      <c r="F29" s="672"/>
      <c r="G29" s="672"/>
      <c r="H29" s="673"/>
      <c r="I29" s="673"/>
      <c r="J29" s="673"/>
      <c r="K29" s="673"/>
    </row>
    <row r="30" spans="1:12" s="17" customFormat="1" ht="15" customHeight="1">
      <c r="A30" s="219"/>
      <c r="F30" s="220"/>
      <c r="G30" s="220"/>
      <c r="H30" s="51"/>
      <c r="I30" s="51"/>
      <c r="J30" s="51"/>
      <c r="K30" s="51"/>
    </row>
    <row r="31" spans="1:12" s="17" customFormat="1" ht="15" customHeight="1">
      <c r="A31" s="221" t="s">
        <v>40</v>
      </c>
      <c r="B31" s="220" t="s">
        <v>68</v>
      </c>
      <c r="C31" s="220"/>
      <c r="D31" s="220"/>
      <c r="E31" s="220"/>
      <c r="F31" s="220"/>
      <c r="G31" s="220"/>
      <c r="H31" s="51"/>
      <c r="I31" s="51"/>
      <c r="J31" s="51"/>
      <c r="K31" s="51"/>
    </row>
    <row r="32" spans="1:12" s="17" customFormat="1" ht="15" customHeight="1">
      <c r="A32" s="222">
        <v>0</v>
      </c>
      <c r="B32" s="220" t="s">
        <v>69</v>
      </c>
      <c r="C32" s="220"/>
      <c r="D32" s="220"/>
      <c r="E32" s="220"/>
      <c r="F32" s="220"/>
      <c r="G32" s="220"/>
      <c r="H32" s="51"/>
      <c r="I32" s="51"/>
      <c r="J32" s="51"/>
      <c r="K32" s="51"/>
    </row>
    <row r="33" spans="1:11" s="17" customFormat="1" ht="15" customHeight="1">
      <c r="A33" s="221" t="s">
        <v>41</v>
      </c>
      <c r="B33" s="220" t="s">
        <v>70</v>
      </c>
      <c r="C33" s="220"/>
      <c r="D33" s="220"/>
      <c r="E33" s="220"/>
      <c r="F33" s="220"/>
      <c r="G33" s="220"/>
      <c r="H33" s="51"/>
      <c r="I33" s="51"/>
      <c r="J33" s="51"/>
      <c r="K33" s="51"/>
    </row>
    <row r="34" spans="1:11" s="17" customFormat="1" ht="15" customHeight="1">
      <c r="A34" s="222" t="s">
        <v>71</v>
      </c>
      <c r="B34" s="220" t="s">
        <v>72</v>
      </c>
      <c r="C34" s="220"/>
      <c r="D34" s="220"/>
      <c r="E34" s="220"/>
      <c r="F34" s="220"/>
      <c r="G34" s="220"/>
      <c r="H34" s="51"/>
      <c r="I34" s="51"/>
      <c r="J34" s="51"/>
      <c r="K34" s="51"/>
    </row>
    <row r="35" spans="1:11" s="17" customFormat="1" ht="15" customHeight="1">
      <c r="A35" s="223" t="s">
        <v>16</v>
      </c>
      <c r="B35" s="220" t="s">
        <v>73</v>
      </c>
      <c r="C35" s="220"/>
      <c r="D35" s="220"/>
      <c r="E35" s="220"/>
      <c r="H35" s="51"/>
      <c r="I35" s="51"/>
      <c r="J35" s="51"/>
      <c r="K35" s="51"/>
    </row>
    <row r="36" spans="1:11" s="17" customFormat="1" ht="15" customHeight="1">
      <c r="A36" s="222" t="s">
        <v>17</v>
      </c>
      <c r="B36" s="220" t="s">
        <v>74</v>
      </c>
      <c r="C36" s="220"/>
      <c r="D36" s="220"/>
      <c r="E36" s="220"/>
      <c r="F36" s="219"/>
      <c r="H36" s="51"/>
      <c r="I36" s="51"/>
      <c r="J36" s="51"/>
      <c r="K36" s="51"/>
    </row>
    <row r="37" spans="1:11" s="17" customFormat="1" ht="15" customHeight="1">
      <c r="A37" s="222" t="s">
        <v>75</v>
      </c>
      <c r="B37" s="220" t="s">
        <v>76</v>
      </c>
      <c r="C37" s="220"/>
      <c r="D37" s="220"/>
      <c r="E37" s="220"/>
      <c r="H37" s="51"/>
      <c r="I37" s="51"/>
      <c r="J37" s="51"/>
      <c r="K37" s="51"/>
    </row>
    <row r="38" spans="1:11" s="17" customFormat="1" ht="15" customHeight="1">
      <c r="A38" s="219"/>
      <c r="F38" s="53"/>
      <c r="G38" s="53"/>
      <c r="H38" s="53"/>
      <c r="I38" s="53"/>
      <c r="J38" s="53"/>
      <c r="K38" s="53"/>
    </row>
    <row r="39" spans="1:11" s="17" customFormat="1" ht="15" customHeight="1">
      <c r="A39" s="219" t="s">
        <v>77</v>
      </c>
      <c r="B39" s="219"/>
      <c r="C39" s="219"/>
      <c r="D39" s="219"/>
      <c r="E39" s="219"/>
      <c r="F39" s="53"/>
      <c r="G39" s="53"/>
      <c r="H39" s="53"/>
      <c r="I39" s="53"/>
      <c r="J39" s="53"/>
      <c r="K39" s="53"/>
    </row>
    <row r="40" spans="1:11" s="17" customFormat="1" ht="15" customHeight="1">
      <c r="F40" s="51"/>
      <c r="G40" s="51"/>
      <c r="H40" s="51"/>
      <c r="I40" s="51"/>
      <c r="J40" s="51"/>
      <c r="K40" s="51"/>
    </row>
    <row r="41" spans="1:11" s="17" customFormat="1" ht="29.25" customHeight="1">
      <c r="A41" s="500" t="s">
        <v>78</v>
      </c>
      <c r="B41" s="500"/>
      <c r="C41" s="500"/>
      <c r="D41" s="500"/>
      <c r="E41" s="500"/>
      <c r="F41" s="500"/>
      <c r="G41" s="500"/>
      <c r="H41" s="500"/>
      <c r="I41" s="500"/>
      <c r="J41" s="500"/>
      <c r="K41" s="500"/>
    </row>
  </sheetData>
  <mergeCells count="18">
    <mergeCell ref="A17:L17"/>
    <mergeCell ref="A16:L16"/>
    <mergeCell ref="A22:L22"/>
    <mergeCell ref="A21:L21"/>
    <mergeCell ref="A20:L20"/>
    <mergeCell ref="A19:L19"/>
    <mergeCell ref="A18:L18"/>
    <mergeCell ref="A41:K41"/>
    <mergeCell ref="A26:L26"/>
    <mergeCell ref="A25:L25"/>
    <mergeCell ref="A24:L24"/>
    <mergeCell ref="A23:L23"/>
    <mergeCell ref="A8:L8"/>
    <mergeCell ref="A9:L9"/>
    <mergeCell ref="A10:L10"/>
    <mergeCell ref="A11:L11"/>
    <mergeCell ref="A2:L2"/>
    <mergeCell ref="A6:D6"/>
  </mergeCells>
  <hyperlinks>
    <hyperlink ref="A16:K16" location="'Tab. F3-1web'!A1" display="Tab. F3-1web: Zahl der Studienanfängerinnen und -anfänger*, Frauenanteil, Anteil Fachhochschule und Studienanfängerquote 1975 bis 2017**"/>
    <hyperlink ref="A17:K17" location="'Tab. F3-2web'!A1" display="Tab. F3-2web: Studienanfängerzahl*, Ausländerinnen und Ausländer und internationale Studierende (Bildungsausländer)** 1975 bis 2017"/>
    <hyperlink ref="A18:K18" location="'Tab. F3-3web'!A1" display="Tab. F3-3web: Studienanfängerinnen und -anfänger* in den Wintersemestern 2005/06 und 2008/09 bis 2018/19 nach Altersgruppen und Hochschulart"/>
    <hyperlink ref="A19:K19" location="'Tab. F3-4web'!A1" display="Tab. F3-4web: Zusammensetzung der Studienanfängerinnen und -anfänger 2000 bis 2018* nach Art der Studienberechtigung** und Hochschularten (in %)"/>
    <hyperlink ref="A21:K21" location="'Tab. F3-6web'!A1" display="Tab. F3-6web: Studienanfängerinnen und -anfänger* in dualen Studiengängen 2005 bis 2018 nach Geschlecht, Art der Hochschule, Trägerschaft, Art der Studienberechtigung, Fächergruppen und Ländern "/>
    <hyperlink ref="A22:K22" location="'Tab. F3-7web'!A1" display="Tab. F3-7web: Studienanfängeranteil an Fachhochschulen* 1995, 2000 und 2005 bis 2019 nach  Ländern"/>
    <hyperlink ref="A23:K23" location="'Tab. F3-8web'!A1" display="Tab. F3-8web: Studienanfängerquote: Anteil der Studienanfängerinnen und -anfänger an der alterstypischen Bevölkerung in den OECD-Staaten 2005, 2013, 2015 und 2017 (ISCED 2011)*"/>
    <hyperlink ref="A24:H24" location="'Tab. F3-9web'!A1" display="Tab. F3-9web: Studienanfängerinnen und -anfänger* 1975 bis 2019 nach Fächergruppen** (in %)"/>
    <hyperlink ref="A25:K25" location="'Tab. F3-10web'!A1" display="Tab. F3-10web: Nicht-traditionelle Studienanfängerinnen und -anfänger* 2011 bis 2016 nach Art der Hochschule und Trägerschaft** "/>
    <hyperlink ref="A26:H26" location="'Tab. F3-11web'!A1" display="Tab. F3-11web: Internationale Studierende (bildungsausländische Studienanfängerinnen und -anfänger*) 2005 bis 2018 nach Herkunftsregionen und angestrebtem Abschluss**"/>
    <hyperlink ref="A20:K20" location="'Tab. F3-5web'!A1" display="Tab. F3-5web: Studienanfängerinnen und -anfänger* in Fernstudiengängen 2005 bis 2018 nach Geschlecht, Art der Hochschule, Trägerschaft, Art der Studienberechtigung, Fächergruppen und Ländern"/>
    <hyperlink ref="A8:L8" location="'Abb. F3-1'!A1" display="Abb. F3-1: Zahl der Studienanfängerinnen und -anfänger 1994 bis 2019 (Ist-Werte) und Vorausberechnungen bis 2030 (Anzahl)"/>
    <hyperlink ref="A9:L9" location="'Abb. F3-2'!A1" display="Abb. F3-2: Studienanfängerinnen und -anfänger 1993 bis 2019 nach Hochschulart (Anzahl)"/>
    <hyperlink ref="A10:L10" location="'Abb. F3-3'!A1" display="Abb. F3-3: Studienanfängerinnen und -anfänger nach Fächergruppen und ausgewählten Fachrichtungen 1993 bis 2018 (in %)"/>
    <hyperlink ref="A11:L11" location="'Abb. F3-4'!A1" display="Abb. F3-4: Internationale Studierende nach Art des angestrebten Abschlusses 2002 bis 2018 sowie Studierendenanteil"/>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election sqref="A1:O1"/>
    </sheetView>
  </sheetViews>
  <sheetFormatPr baseColWidth="10" defaultColWidth="11.42578125" defaultRowHeight="12.75"/>
  <cols>
    <col min="1" max="1" width="36.28515625" style="38" customWidth="1"/>
    <col min="2" max="15" width="8.28515625" style="38" customWidth="1"/>
    <col min="16" max="16384" width="11.42578125" style="38"/>
  </cols>
  <sheetData>
    <row r="1" spans="1:16" ht="24" customHeight="1">
      <c r="A1" s="595" t="s">
        <v>149</v>
      </c>
      <c r="B1" s="595"/>
      <c r="C1" s="595"/>
      <c r="D1" s="595"/>
      <c r="E1" s="595"/>
      <c r="F1" s="595"/>
      <c r="G1" s="595"/>
      <c r="H1" s="595"/>
      <c r="I1" s="595"/>
      <c r="J1" s="595"/>
      <c r="K1" s="595"/>
      <c r="L1" s="595"/>
      <c r="M1" s="595"/>
      <c r="N1" s="595"/>
      <c r="O1" s="595"/>
    </row>
    <row r="2" spans="1:16" ht="30" customHeight="1">
      <c r="A2" s="546" t="s">
        <v>225</v>
      </c>
      <c r="B2" s="546"/>
      <c r="C2" s="546"/>
      <c r="D2" s="546"/>
      <c r="E2" s="546"/>
      <c r="F2" s="546"/>
      <c r="G2" s="546"/>
      <c r="H2" s="546"/>
      <c r="I2" s="546"/>
      <c r="J2" s="546"/>
      <c r="K2" s="546"/>
      <c r="L2" s="546"/>
      <c r="M2" s="546"/>
      <c r="N2" s="546"/>
      <c r="O2" s="546"/>
      <c r="P2" s="173"/>
    </row>
    <row r="3" spans="1:16" ht="12.75" customHeight="1">
      <c r="A3" s="596" t="s">
        <v>155</v>
      </c>
      <c r="B3" s="585" t="s">
        <v>156</v>
      </c>
      <c r="C3" s="586"/>
      <c r="D3" s="586"/>
      <c r="E3" s="586"/>
      <c r="F3" s="586"/>
      <c r="G3" s="586"/>
      <c r="H3" s="586"/>
      <c r="I3" s="586"/>
      <c r="J3" s="586"/>
      <c r="K3" s="586"/>
      <c r="L3" s="586"/>
      <c r="M3" s="586"/>
      <c r="N3" s="586"/>
      <c r="O3" s="586"/>
      <c r="P3" s="173"/>
    </row>
    <row r="4" spans="1:16" ht="12.75" customHeight="1">
      <c r="A4" s="597"/>
      <c r="B4" s="131">
        <v>2005</v>
      </c>
      <c r="C4" s="134">
        <v>2006</v>
      </c>
      <c r="D4" s="134">
        <v>2007</v>
      </c>
      <c r="E4" s="134">
        <v>2008</v>
      </c>
      <c r="F4" s="134">
        <v>2009</v>
      </c>
      <c r="G4" s="135">
        <v>2010</v>
      </c>
      <c r="H4" s="134">
        <v>2011</v>
      </c>
      <c r="I4" s="135">
        <v>2012</v>
      </c>
      <c r="J4" s="135">
        <v>2013</v>
      </c>
      <c r="K4" s="135">
        <v>2014</v>
      </c>
      <c r="L4" s="135">
        <v>2015</v>
      </c>
      <c r="M4" s="135">
        <v>2016</v>
      </c>
      <c r="N4" s="135">
        <v>2017</v>
      </c>
      <c r="O4" s="135">
        <v>2018</v>
      </c>
      <c r="P4" s="173"/>
    </row>
    <row r="5" spans="1:16" ht="12.75" customHeight="1">
      <c r="A5" s="587" t="s">
        <v>18</v>
      </c>
      <c r="B5" s="587"/>
      <c r="C5" s="587"/>
      <c r="D5" s="587"/>
      <c r="E5" s="587"/>
      <c r="F5" s="587"/>
      <c r="G5" s="587"/>
      <c r="H5" s="587"/>
      <c r="I5" s="587"/>
      <c r="J5" s="587"/>
      <c r="K5" s="587"/>
      <c r="L5" s="587"/>
      <c r="M5" s="587"/>
      <c r="N5" s="587"/>
      <c r="O5" s="587"/>
      <c r="P5" s="173"/>
    </row>
    <row r="6" spans="1:16" ht="12.75" customHeight="1">
      <c r="A6" s="136" t="s">
        <v>226</v>
      </c>
      <c r="B6" s="137">
        <v>10156</v>
      </c>
      <c r="C6" s="137">
        <v>9594</v>
      </c>
      <c r="D6" s="137">
        <v>10992</v>
      </c>
      <c r="E6" s="137">
        <v>14946</v>
      </c>
      <c r="F6" s="137">
        <v>16330</v>
      </c>
      <c r="G6" s="138">
        <v>18182</v>
      </c>
      <c r="H6" s="139">
        <v>20895</v>
      </c>
      <c r="I6" s="140">
        <v>20974</v>
      </c>
      <c r="J6" s="140">
        <v>21332</v>
      </c>
      <c r="K6" s="140">
        <v>23096</v>
      </c>
      <c r="L6" s="140">
        <v>19568</v>
      </c>
      <c r="M6" s="140">
        <v>19638</v>
      </c>
      <c r="N6" s="140">
        <v>20872</v>
      </c>
      <c r="O6" s="140">
        <v>22727</v>
      </c>
      <c r="P6" s="173"/>
    </row>
    <row r="7" spans="1:16" ht="12.75" customHeight="1">
      <c r="A7" s="588" t="s">
        <v>157</v>
      </c>
      <c r="B7" s="588"/>
      <c r="C7" s="588"/>
      <c r="D7" s="588"/>
      <c r="E7" s="588"/>
      <c r="F7" s="588"/>
      <c r="G7" s="588"/>
      <c r="H7" s="588"/>
      <c r="I7" s="588"/>
      <c r="J7" s="588"/>
      <c r="K7" s="588"/>
      <c r="L7" s="588"/>
      <c r="M7" s="588"/>
      <c r="N7" s="588"/>
      <c r="O7" s="588"/>
      <c r="P7" s="173"/>
    </row>
    <row r="8" spans="1:16" ht="12.75" customHeight="1">
      <c r="A8" s="141" t="s">
        <v>158</v>
      </c>
      <c r="B8" s="142">
        <f>B6/355961*100</f>
        <v>2.8531215498327063</v>
      </c>
      <c r="C8" s="142">
        <f>C6/344822*100</f>
        <v>2.7823050733421879</v>
      </c>
      <c r="D8" s="142">
        <f>D6/361360*100</f>
        <v>3.0418419304848352</v>
      </c>
      <c r="E8" s="142">
        <f>E6/396610*100</f>
        <v>3.7684375078792769</v>
      </c>
      <c r="F8" s="142">
        <f>F6/424273*100</f>
        <v>3.8489368873343346</v>
      </c>
      <c r="G8" s="142">
        <v>4.0999999999999996</v>
      </c>
      <c r="H8" s="142">
        <v>4</v>
      </c>
      <c r="I8" s="142">
        <v>4.2</v>
      </c>
      <c r="J8" s="142">
        <v>4.2</v>
      </c>
      <c r="K8" s="142">
        <v>4.5999999999999996</v>
      </c>
      <c r="L8" s="142">
        <v>3.9</v>
      </c>
      <c r="M8" s="142">
        <v>3.9</v>
      </c>
      <c r="N8" s="142">
        <v>4.0732609310812524</v>
      </c>
      <c r="O8" s="142">
        <v>4.4391706464309086</v>
      </c>
      <c r="P8" s="173"/>
    </row>
    <row r="9" spans="1:16" ht="12.75" customHeight="1">
      <c r="A9" s="587" t="s">
        <v>18</v>
      </c>
      <c r="B9" s="587"/>
      <c r="C9" s="587"/>
      <c r="D9" s="587"/>
      <c r="E9" s="587"/>
      <c r="F9" s="587"/>
      <c r="G9" s="587"/>
      <c r="H9" s="587"/>
      <c r="I9" s="587"/>
      <c r="J9" s="587"/>
      <c r="K9" s="587"/>
      <c r="L9" s="587"/>
      <c r="M9" s="587"/>
      <c r="N9" s="594"/>
      <c r="O9" s="594"/>
      <c r="P9" s="173"/>
    </row>
    <row r="10" spans="1:16" ht="12.75" customHeight="1">
      <c r="A10" s="42" t="s">
        <v>124</v>
      </c>
      <c r="B10" s="143">
        <v>6410</v>
      </c>
      <c r="C10" s="143">
        <f>C6-C11-C12</f>
        <v>5667</v>
      </c>
      <c r="D10" s="143">
        <f>D6-D11-D12</f>
        <v>7094</v>
      </c>
      <c r="E10" s="143">
        <f>E6-E11-E12</f>
        <v>9865</v>
      </c>
      <c r="F10" s="144">
        <v>10425</v>
      </c>
      <c r="G10" s="144">
        <f>G6-G11-G12</f>
        <v>12926</v>
      </c>
      <c r="H10" s="144">
        <v>14975</v>
      </c>
      <c r="I10" s="145">
        <v>15123</v>
      </c>
      <c r="J10" s="145">
        <v>15044</v>
      </c>
      <c r="K10" s="145">
        <v>17034</v>
      </c>
      <c r="L10" s="145">
        <v>14019</v>
      </c>
      <c r="M10" s="145">
        <v>14589</v>
      </c>
      <c r="N10" s="145">
        <v>16402</v>
      </c>
      <c r="O10" s="145">
        <v>17880</v>
      </c>
      <c r="P10" s="173"/>
    </row>
    <row r="11" spans="1:16" ht="12.75" customHeight="1">
      <c r="A11" s="146" t="s">
        <v>125</v>
      </c>
      <c r="B11" s="147">
        <v>1442</v>
      </c>
      <c r="C11" s="147">
        <v>1574</v>
      </c>
      <c r="D11" s="147">
        <v>1687</v>
      </c>
      <c r="E11" s="147">
        <v>2222</v>
      </c>
      <c r="F11" s="147">
        <v>2417</v>
      </c>
      <c r="G11" s="147">
        <v>2044</v>
      </c>
      <c r="H11" s="147">
        <v>2630</v>
      </c>
      <c r="I11" s="148">
        <v>2717</v>
      </c>
      <c r="J11" s="148">
        <v>2952</v>
      </c>
      <c r="K11" s="148">
        <v>2606</v>
      </c>
      <c r="L11" s="148">
        <v>2420</v>
      </c>
      <c r="M11" s="148">
        <v>2361</v>
      </c>
      <c r="N11" s="148">
        <v>2011</v>
      </c>
      <c r="O11" s="148">
        <v>1692</v>
      </c>
      <c r="P11" s="173"/>
    </row>
    <row r="12" spans="1:16" ht="12.75" customHeight="1">
      <c r="A12" s="42" t="s">
        <v>159</v>
      </c>
      <c r="B12" s="143">
        <v>2304</v>
      </c>
      <c r="C12" s="143">
        <v>2353</v>
      </c>
      <c r="D12" s="143">
        <v>2211</v>
      </c>
      <c r="E12" s="143">
        <v>2859</v>
      </c>
      <c r="F12" s="144">
        <v>3488</v>
      </c>
      <c r="G12" s="144">
        <v>3212</v>
      </c>
      <c r="H12" s="144">
        <v>3290</v>
      </c>
      <c r="I12" s="145">
        <v>3134</v>
      </c>
      <c r="J12" s="145">
        <v>3336</v>
      </c>
      <c r="K12" s="145">
        <v>3456</v>
      </c>
      <c r="L12" s="145">
        <v>3129</v>
      </c>
      <c r="M12" s="145">
        <v>2688</v>
      </c>
      <c r="N12" s="145">
        <v>2459</v>
      </c>
      <c r="O12" s="145">
        <v>3155</v>
      </c>
      <c r="P12" s="173"/>
    </row>
    <row r="13" spans="1:16" ht="12.75" customHeight="1">
      <c r="A13" s="589" t="s">
        <v>227</v>
      </c>
      <c r="B13" s="589"/>
      <c r="C13" s="589"/>
      <c r="D13" s="589"/>
      <c r="E13" s="589"/>
      <c r="F13" s="589"/>
      <c r="G13" s="589"/>
      <c r="H13" s="589"/>
      <c r="I13" s="589"/>
      <c r="J13" s="589"/>
      <c r="K13" s="589"/>
      <c r="L13" s="589"/>
      <c r="M13" s="589"/>
      <c r="N13" s="589"/>
      <c r="O13" s="589"/>
      <c r="P13" s="173"/>
    </row>
    <row r="14" spans="1:16" ht="12.75" customHeight="1">
      <c r="A14" s="590" t="s">
        <v>160</v>
      </c>
      <c r="B14" s="590"/>
      <c r="C14" s="590"/>
      <c r="D14" s="590"/>
      <c r="E14" s="590"/>
      <c r="F14" s="590"/>
      <c r="G14" s="590"/>
      <c r="H14" s="590"/>
      <c r="I14" s="590"/>
      <c r="J14" s="590"/>
      <c r="K14" s="590"/>
      <c r="L14" s="590"/>
      <c r="M14" s="590"/>
      <c r="N14" s="590"/>
      <c r="O14" s="590"/>
      <c r="P14" s="173"/>
    </row>
    <row r="15" spans="1:16" s="98" customFormat="1" ht="12.75" customHeight="1">
      <c r="A15" s="136" t="s">
        <v>42</v>
      </c>
      <c r="B15" s="301">
        <v>60.949192595510048</v>
      </c>
      <c r="C15" s="301">
        <v>58.526162184698769</v>
      </c>
      <c r="D15" s="302">
        <v>57.296215429403205</v>
      </c>
      <c r="E15" s="301">
        <v>52.609393817743879</v>
      </c>
      <c r="F15" s="302">
        <v>51.92284139620331</v>
      </c>
      <c r="G15" s="302">
        <v>52</v>
      </c>
      <c r="H15" s="302">
        <v>51</v>
      </c>
      <c r="I15" s="302">
        <v>50</v>
      </c>
      <c r="J15" s="302">
        <v>48</v>
      </c>
      <c r="K15" s="302">
        <v>50</v>
      </c>
      <c r="L15" s="302">
        <v>48</v>
      </c>
      <c r="M15" s="302">
        <v>48</v>
      </c>
      <c r="N15" s="302">
        <v>44.485435032579531</v>
      </c>
      <c r="O15" s="302">
        <v>42.7597131165574</v>
      </c>
      <c r="P15" s="300"/>
    </row>
    <row r="16" spans="1:16" ht="12.75" customHeight="1">
      <c r="A16" s="132" t="s">
        <v>32</v>
      </c>
      <c r="B16" s="303">
        <v>39.050807404489959</v>
      </c>
      <c r="C16" s="303">
        <v>41.473837815301231</v>
      </c>
      <c r="D16" s="304">
        <v>42.703784570596795</v>
      </c>
      <c r="E16" s="303">
        <v>47.390606182256121</v>
      </c>
      <c r="F16" s="304">
        <v>48.077158603796697</v>
      </c>
      <c r="G16" s="304">
        <v>48</v>
      </c>
      <c r="H16" s="304">
        <v>49</v>
      </c>
      <c r="I16" s="304">
        <v>50</v>
      </c>
      <c r="J16" s="304">
        <v>52</v>
      </c>
      <c r="K16" s="304">
        <v>50</v>
      </c>
      <c r="L16" s="304">
        <v>52</v>
      </c>
      <c r="M16" s="304">
        <v>52</v>
      </c>
      <c r="N16" s="304">
        <v>55.514564967420498</v>
      </c>
      <c r="O16" s="304">
        <v>57.240286883442607</v>
      </c>
      <c r="P16" s="173"/>
    </row>
    <row r="17" spans="1:16" ht="12.75" customHeight="1">
      <c r="A17" s="590" t="s">
        <v>2</v>
      </c>
      <c r="B17" s="590"/>
      <c r="C17" s="590"/>
      <c r="D17" s="590"/>
      <c r="E17" s="590"/>
      <c r="F17" s="590"/>
      <c r="G17" s="590"/>
      <c r="H17" s="590"/>
      <c r="I17" s="590"/>
      <c r="J17" s="590"/>
      <c r="K17" s="590"/>
      <c r="L17" s="590"/>
      <c r="M17" s="590"/>
      <c r="N17" s="590"/>
      <c r="O17" s="590"/>
      <c r="P17" s="173"/>
    </row>
    <row r="18" spans="1:16" s="98" customFormat="1" ht="12.75" customHeight="1">
      <c r="A18" s="136" t="s">
        <v>37</v>
      </c>
      <c r="B18" s="155">
        <v>41.788105553367465</v>
      </c>
      <c r="C18" s="155">
        <v>33.489681050656664</v>
      </c>
      <c r="D18" s="155">
        <v>35.098253275109172</v>
      </c>
      <c r="E18" s="155">
        <v>37.541817208617687</v>
      </c>
      <c r="F18" s="142">
        <v>34.574402939375382</v>
      </c>
      <c r="G18" s="142">
        <v>47</v>
      </c>
      <c r="H18" s="142">
        <v>47</v>
      </c>
      <c r="I18" s="142">
        <v>43</v>
      </c>
      <c r="J18" s="142">
        <v>40</v>
      </c>
      <c r="K18" s="142">
        <v>29</v>
      </c>
      <c r="L18" s="142">
        <v>35</v>
      </c>
      <c r="M18" s="142">
        <v>27</v>
      </c>
      <c r="N18" s="142">
        <v>24.362782675354499</v>
      </c>
      <c r="O18" s="142">
        <v>22.13666563998768</v>
      </c>
      <c r="P18" s="300"/>
    </row>
    <row r="19" spans="1:16" ht="12.75" customHeight="1">
      <c r="A19" s="132" t="s">
        <v>228</v>
      </c>
      <c r="B19" s="305">
        <v>58.211894446632527</v>
      </c>
      <c r="C19" s="305">
        <v>66.510318949343343</v>
      </c>
      <c r="D19" s="305">
        <v>64.901746724890828</v>
      </c>
      <c r="E19" s="305">
        <v>62.458182791382313</v>
      </c>
      <c r="F19" s="306">
        <v>65.425597060624625</v>
      </c>
      <c r="G19" s="306">
        <v>53</v>
      </c>
      <c r="H19" s="306">
        <v>53</v>
      </c>
      <c r="I19" s="306">
        <v>57</v>
      </c>
      <c r="J19" s="306">
        <v>60</v>
      </c>
      <c r="K19" s="306">
        <v>71</v>
      </c>
      <c r="L19" s="306">
        <v>65</v>
      </c>
      <c r="M19" s="306">
        <v>73</v>
      </c>
      <c r="N19" s="306">
        <v>75.637217324645462</v>
      </c>
      <c r="O19" s="306">
        <v>77.863334360012317</v>
      </c>
      <c r="P19" s="173"/>
    </row>
    <row r="20" spans="1:16" ht="12.75" customHeight="1">
      <c r="A20" s="590" t="s">
        <v>161</v>
      </c>
      <c r="B20" s="590"/>
      <c r="C20" s="590"/>
      <c r="D20" s="590"/>
      <c r="E20" s="590"/>
      <c r="F20" s="590"/>
      <c r="G20" s="590"/>
      <c r="H20" s="590"/>
      <c r="I20" s="590"/>
      <c r="J20" s="590"/>
      <c r="K20" s="590"/>
      <c r="L20" s="590"/>
      <c r="M20" s="590"/>
      <c r="N20" s="590"/>
      <c r="O20" s="590"/>
      <c r="P20" s="173"/>
    </row>
    <row r="21" spans="1:16" s="98" customFormat="1" ht="12.75" customHeight="1">
      <c r="A21" s="136" t="s">
        <v>162</v>
      </c>
      <c r="B21" s="155">
        <v>58</v>
      </c>
      <c r="C21" s="155">
        <v>53</v>
      </c>
      <c r="D21" s="155">
        <v>53</v>
      </c>
      <c r="E21" s="155">
        <v>54</v>
      </c>
      <c r="F21" s="142">
        <v>52</v>
      </c>
      <c r="G21" s="142">
        <v>60</v>
      </c>
      <c r="H21" s="142">
        <v>62</v>
      </c>
      <c r="I21" s="142">
        <v>60</v>
      </c>
      <c r="J21" s="142">
        <v>58</v>
      </c>
      <c r="K21" s="142">
        <v>45</v>
      </c>
      <c r="L21" s="142">
        <v>53</v>
      </c>
      <c r="M21" s="142">
        <v>55</v>
      </c>
      <c r="N21" s="142">
        <v>40.714833269451901</v>
      </c>
      <c r="O21" s="142">
        <v>35.847230166762003</v>
      </c>
      <c r="P21" s="300"/>
    </row>
    <row r="22" spans="1:16" ht="12.75" customHeight="1">
      <c r="A22" s="132" t="s">
        <v>163</v>
      </c>
      <c r="B22" s="305">
        <v>42</v>
      </c>
      <c r="C22" s="305">
        <v>47</v>
      </c>
      <c r="D22" s="305">
        <v>47</v>
      </c>
      <c r="E22" s="305">
        <v>46</v>
      </c>
      <c r="F22" s="306">
        <v>48</v>
      </c>
      <c r="G22" s="306">
        <v>40</v>
      </c>
      <c r="H22" s="306">
        <v>38</v>
      </c>
      <c r="I22" s="306">
        <v>40</v>
      </c>
      <c r="J22" s="306">
        <v>42</v>
      </c>
      <c r="K22" s="306">
        <v>55</v>
      </c>
      <c r="L22" s="306">
        <v>46</v>
      </c>
      <c r="M22" s="306">
        <v>45</v>
      </c>
      <c r="N22" s="306">
        <v>59.285166730548099</v>
      </c>
      <c r="O22" s="306">
        <v>64.152769833237997</v>
      </c>
      <c r="P22" s="173"/>
    </row>
    <row r="23" spans="1:16" ht="12.75" customHeight="1">
      <c r="A23" s="590" t="s">
        <v>164</v>
      </c>
      <c r="B23" s="590"/>
      <c r="C23" s="590"/>
      <c r="D23" s="590"/>
      <c r="E23" s="590"/>
      <c r="F23" s="590"/>
      <c r="G23" s="590"/>
      <c r="H23" s="590"/>
      <c r="I23" s="590"/>
      <c r="J23" s="590"/>
      <c r="K23" s="590"/>
      <c r="L23" s="590"/>
      <c r="M23" s="590"/>
      <c r="N23" s="590"/>
      <c r="O23" s="590"/>
      <c r="P23" s="173"/>
    </row>
    <row r="24" spans="1:16" s="98" customFormat="1" ht="12.75" customHeight="1">
      <c r="A24" s="136" t="s">
        <v>165</v>
      </c>
      <c r="B24" s="155">
        <v>63.814493895234349</v>
      </c>
      <c r="C24" s="155">
        <v>74.306858453199922</v>
      </c>
      <c r="D24" s="155">
        <v>74.717976710334781</v>
      </c>
      <c r="E24" s="155">
        <v>74.916365582764612</v>
      </c>
      <c r="F24" s="142">
        <v>72.388242498469069</v>
      </c>
      <c r="G24" s="142">
        <v>77</v>
      </c>
      <c r="H24" s="142">
        <v>78</v>
      </c>
      <c r="I24" s="142">
        <v>79</v>
      </c>
      <c r="J24" s="142">
        <v>78</v>
      </c>
      <c r="K24" s="142">
        <v>72</v>
      </c>
      <c r="L24" s="142">
        <v>73</v>
      </c>
      <c r="M24" s="142">
        <v>71</v>
      </c>
      <c r="N24" s="142">
        <v>69.269835185895005</v>
      </c>
      <c r="O24" s="142">
        <v>69.217230606767274</v>
      </c>
      <c r="P24" s="300"/>
    </row>
    <row r="25" spans="1:16" ht="12.75" customHeight="1">
      <c r="A25" s="132" t="s">
        <v>166</v>
      </c>
      <c r="B25" s="305">
        <v>29.253643166601023</v>
      </c>
      <c r="C25" s="305">
        <v>23.618928496977276</v>
      </c>
      <c r="D25" s="305">
        <v>20.769650655021834</v>
      </c>
      <c r="E25" s="305">
        <v>24.427940586109994</v>
      </c>
      <c r="F25" s="306">
        <v>26.399265156154318</v>
      </c>
      <c r="G25" s="306">
        <v>21</v>
      </c>
      <c r="H25" s="306">
        <v>21</v>
      </c>
      <c r="I25" s="306">
        <v>19</v>
      </c>
      <c r="J25" s="306">
        <v>21</v>
      </c>
      <c r="K25" s="306">
        <v>26</v>
      </c>
      <c r="L25" s="306">
        <v>25</v>
      </c>
      <c r="M25" s="306">
        <v>28</v>
      </c>
      <c r="N25" s="306">
        <v>30.730164814104999</v>
      </c>
      <c r="O25" s="306">
        <v>30.782769393232716</v>
      </c>
      <c r="P25" s="173"/>
    </row>
    <row r="26" spans="1:16" s="98" customFormat="1" ht="12.75" customHeight="1">
      <c r="A26" s="141" t="s">
        <v>167</v>
      </c>
      <c r="B26" s="155">
        <v>6.9318629381646319</v>
      </c>
      <c r="C26" s="155">
        <v>2.0742130498228062</v>
      </c>
      <c r="D26" s="155">
        <v>4.512372634643377</v>
      </c>
      <c r="E26" s="155">
        <v>0.65569383112538471</v>
      </c>
      <c r="F26" s="142">
        <v>1.2124923453766074</v>
      </c>
      <c r="G26" s="142">
        <v>2</v>
      </c>
      <c r="H26" s="142">
        <v>2</v>
      </c>
      <c r="I26" s="142">
        <v>1</v>
      </c>
      <c r="J26" s="142">
        <v>1</v>
      </c>
      <c r="K26" s="142">
        <v>2</v>
      </c>
      <c r="L26" s="142">
        <v>2</v>
      </c>
      <c r="M26" s="142">
        <v>1</v>
      </c>
      <c r="N26" s="142" t="s">
        <v>40</v>
      </c>
      <c r="O26" s="142" t="s">
        <v>40</v>
      </c>
      <c r="P26" s="300"/>
    </row>
    <row r="27" spans="1:16" ht="12.75" customHeight="1">
      <c r="A27" s="590" t="s">
        <v>48</v>
      </c>
      <c r="B27" s="590"/>
      <c r="C27" s="590"/>
      <c r="D27" s="590"/>
      <c r="E27" s="590"/>
      <c r="F27" s="590"/>
      <c r="G27" s="590"/>
      <c r="H27" s="590"/>
      <c r="I27" s="590"/>
      <c r="J27" s="590"/>
      <c r="K27" s="590"/>
      <c r="L27" s="590"/>
      <c r="M27" s="590"/>
      <c r="N27" s="590"/>
      <c r="O27" s="590"/>
      <c r="P27" s="300"/>
    </row>
    <row r="28" spans="1:16" s="98" customFormat="1" ht="12.75" customHeight="1">
      <c r="A28" s="149" t="s">
        <v>308</v>
      </c>
      <c r="B28" s="155">
        <v>4.6081134304844431</v>
      </c>
      <c r="C28" s="155">
        <v>6.8688763810715034</v>
      </c>
      <c r="D28" s="155">
        <v>7.3780931586608434</v>
      </c>
      <c r="E28" s="155">
        <v>13.120567375886525</v>
      </c>
      <c r="F28" s="142">
        <v>13.563992651561543</v>
      </c>
      <c r="G28" s="142">
        <v>22.225277747222528</v>
      </c>
      <c r="H28" s="142">
        <v>22</v>
      </c>
      <c r="I28" s="142">
        <v>22</v>
      </c>
      <c r="J28" s="142">
        <v>20.345021563847741</v>
      </c>
      <c r="K28" s="142">
        <v>16.578628333910633</v>
      </c>
      <c r="L28" s="142">
        <v>3</v>
      </c>
      <c r="M28" s="142">
        <v>2</v>
      </c>
      <c r="N28" s="142">
        <v>1.7727098505174395</v>
      </c>
      <c r="O28" s="142">
        <v>1.716020592247107</v>
      </c>
      <c r="P28" s="300"/>
    </row>
    <row r="29" spans="1:16" ht="12.75" customHeight="1">
      <c r="A29" s="150" t="s">
        <v>229</v>
      </c>
      <c r="B29" s="151" t="s">
        <v>40</v>
      </c>
      <c r="C29" s="151" t="s">
        <v>40</v>
      </c>
      <c r="D29" s="151" t="s">
        <v>40</v>
      </c>
      <c r="E29" s="151" t="s">
        <v>40</v>
      </c>
      <c r="F29" s="151" t="s">
        <v>40</v>
      </c>
      <c r="G29" s="151" t="s">
        <v>40</v>
      </c>
      <c r="H29" s="151" t="s">
        <v>40</v>
      </c>
      <c r="I29" s="152" t="s">
        <v>40</v>
      </c>
      <c r="J29" s="152">
        <v>0</v>
      </c>
      <c r="K29" s="152">
        <v>0</v>
      </c>
      <c r="L29" s="151" t="s">
        <v>40</v>
      </c>
      <c r="M29" s="152" t="s">
        <v>40</v>
      </c>
      <c r="N29" s="152">
        <v>0</v>
      </c>
      <c r="O29" s="152">
        <v>0</v>
      </c>
      <c r="P29" s="173"/>
    </row>
    <row r="30" spans="1:16" s="98" customFormat="1" ht="12.75" customHeight="1">
      <c r="A30" s="149" t="s">
        <v>309</v>
      </c>
      <c r="B30" s="155">
        <v>66.965340685309172</v>
      </c>
      <c r="C30" s="155">
        <v>64.008755472170108</v>
      </c>
      <c r="D30" s="155">
        <v>60.043668122270745</v>
      </c>
      <c r="E30" s="155">
        <v>54.569784557741194</v>
      </c>
      <c r="F30" s="142">
        <v>54.145744029393747</v>
      </c>
      <c r="G30" s="142">
        <v>46.370036299637</v>
      </c>
      <c r="H30" s="142">
        <v>47</v>
      </c>
      <c r="I30" s="142">
        <v>44</v>
      </c>
      <c r="J30" s="142">
        <v>47.163885242827675</v>
      </c>
      <c r="K30" s="142">
        <v>51.801177693107036</v>
      </c>
      <c r="L30" s="142">
        <v>59</v>
      </c>
      <c r="M30" s="142">
        <v>60</v>
      </c>
      <c r="N30" s="142">
        <v>62.777884246837864</v>
      </c>
      <c r="O30" s="142">
        <v>64.016368196418355</v>
      </c>
      <c r="P30" s="300"/>
    </row>
    <row r="31" spans="1:16" ht="12.75" customHeight="1">
      <c r="A31" s="150" t="s">
        <v>310</v>
      </c>
      <c r="B31" s="305">
        <v>11.874753840094526</v>
      </c>
      <c r="C31" s="305">
        <v>9.2245153220762965</v>
      </c>
      <c r="D31" s="305">
        <v>12.072416302765648</v>
      </c>
      <c r="E31" s="305">
        <v>7.9352335072929217</v>
      </c>
      <c r="F31" s="306">
        <v>7.8689528475199015</v>
      </c>
      <c r="G31" s="306">
        <v>10.361896381036189</v>
      </c>
      <c r="H31" s="306">
        <v>10</v>
      </c>
      <c r="I31" s="306">
        <v>10</v>
      </c>
      <c r="J31" s="306">
        <v>8.8036752297018559</v>
      </c>
      <c r="K31" s="306">
        <v>7.4385174922064419</v>
      </c>
      <c r="L31" s="306">
        <v>1</v>
      </c>
      <c r="M31" s="306">
        <v>1</v>
      </c>
      <c r="N31" s="306">
        <v>1.1594480643924876</v>
      </c>
      <c r="O31" s="306">
        <v>1.2496149953799445</v>
      </c>
      <c r="P31" s="173"/>
    </row>
    <row r="32" spans="1:16" s="98" customFormat="1" ht="12.75" customHeight="1">
      <c r="A32" s="149" t="s">
        <v>311</v>
      </c>
      <c r="B32" s="155">
        <v>6.0949192595510047</v>
      </c>
      <c r="C32" s="155">
        <v>8.5678549093183243</v>
      </c>
      <c r="D32" s="155">
        <v>8.7427219796215425</v>
      </c>
      <c r="E32" s="155">
        <v>12.779338953566171</v>
      </c>
      <c r="F32" s="142">
        <v>14.49479485609308</v>
      </c>
      <c r="G32" s="142">
        <v>11.324386756132439</v>
      </c>
      <c r="H32" s="142">
        <v>12</v>
      </c>
      <c r="I32" s="142">
        <v>14</v>
      </c>
      <c r="J32" s="142">
        <v>14.616538533658355</v>
      </c>
      <c r="K32" s="142">
        <v>14.911673016972635</v>
      </c>
      <c r="L32" s="142">
        <v>17</v>
      </c>
      <c r="M32" s="142">
        <v>17</v>
      </c>
      <c r="N32" s="142">
        <v>16.720965887313145</v>
      </c>
      <c r="O32" s="142">
        <v>17.287807453689442</v>
      </c>
      <c r="P32" s="300"/>
    </row>
    <row r="33" spans="1:16" ht="12.75" customHeight="1">
      <c r="A33" s="150" t="s">
        <v>168</v>
      </c>
      <c r="B33" s="151" t="s">
        <v>40</v>
      </c>
      <c r="C33" s="151" t="s">
        <v>40</v>
      </c>
      <c r="D33" s="151" t="s">
        <v>40</v>
      </c>
      <c r="E33" s="151" t="s">
        <v>40</v>
      </c>
      <c r="F33" s="151" t="s">
        <v>40</v>
      </c>
      <c r="G33" s="151" t="s">
        <v>40</v>
      </c>
      <c r="H33" s="151" t="s">
        <v>40</v>
      </c>
      <c r="I33" s="152" t="s">
        <v>40</v>
      </c>
      <c r="J33" s="152">
        <v>0</v>
      </c>
      <c r="K33" s="152">
        <v>0</v>
      </c>
      <c r="L33" s="151" t="s">
        <v>40</v>
      </c>
      <c r="M33" s="152" t="s">
        <v>40</v>
      </c>
      <c r="N33" s="152">
        <v>0.51743963204292831</v>
      </c>
      <c r="O33" s="152">
        <v>0.37400448805385667</v>
      </c>
      <c r="P33" s="173"/>
    </row>
    <row r="34" spans="1:16" s="98" customFormat="1" ht="12.75" customHeight="1">
      <c r="A34" s="149" t="s">
        <v>312</v>
      </c>
      <c r="B34" s="155">
        <v>0.15754233950374164</v>
      </c>
      <c r="C34" s="155">
        <v>0.16677089847821555</v>
      </c>
      <c r="D34" s="155">
        <v>0.27292576419213971</v>
      </c>
      <c r="E34" s="155">
        <v>0.1806503412284223</v>
      </c>
      <c r="F34" s="142">
        <v>0.14696876913655849</v>
      </c>
      <c r="G34" s="142">
        <v>0.23099769002309978</v>
      </c>
      <c r="H34" s="142">
        <v>0</v>
      </c>
      <c r="I34" s="142">
        <v>0</v>
      </c>
      <c r="J34" s="142">
        <v>0.40783798987436715</v>
      </c>
      <c r="K34" s="142">
        <v>0.41565639071700727</v>
      </c>
      <c r="L34" s="142">
        <v>0</v>
      </c>
      <c r="M34" s="142">
        <v>1</v>
      </c>
      <c r="N34" s="142">
        <v>16.514948256036796</v>
      </c>
      <c r="O34" s="142">
        <v>14.757777093325119</v>
      </c>
      <c r="P34" s="300"/>
    </row>
    <row r="35" spans="1:16" ht="12.75" customHeight="1">
      <c r="A35" s="150" t="s">
        <v>313</v>
      </c>
      <c r="B35" s="305">
        <v>10.299330445057109</v>
      </c>
      <c r="C35" s="305">
        <v>11.163227016885553</v>
      </c>
      <c r="D35" s="305">
        <v>11.490174672489083</v>
      </c>
      <c r="E35" s="305">
        <v>11.407734510905929</v>
      </c>
      <c r="F35" s="306">
        <v>9.7795468462951618</v>
      </c>
      <c r="G35" s="306">
        <v>9.4874051259487402</v>
      </c>
      <c r="H35" s="306">
        <v>9</v>
      </c>
      <c r="I35" s="306">
        <v>9</v>
      </c>
      <c r="J35" s="306">
        <v>8.1895743483967749</v>
      </c>
      <c r="K35" s="306">
        <v>8.0879806027017658</v>
      </c>
      <c r="L35" s="306">
        <v>18</v>
      </c>
      <c r="M35" s="306">
        <v>18</v>
      </c>
      <c r="N35" s="306">
        <v>0.53660406285933304</v>
      </c>
      <c r="O35" s="306">
        <v>0.59840718088617062</v>
      </c>
      <c r="P35" s="173"/>
    </row>
    <row r="36" spans="1:16" s="98" customFormat="1" ht="12.75" customHeight="1">
      <c r="A36" s="149" t="s">
        <v>314</v>
      </c>
      <c r="B36" s="102" t="s">
        <v>40</v>
      </c>
      <c r="C36" s="102" t="s">
        <v>40</v>
      </c>
      <c r="D36" s="102" t="s">
        <v>40</v>
      </c>
      <c r="E36" s="155">
        <v>6.6907533788304564E-3</v>
      </c>
      <c r="F36" s="102" t="s">
        <v>40</v>
      </c>
      <c r="G36" s="101" t="s">
        <v>40</v>
      </c>
      <c r="H36" s="142">
        <v>0</v>
      </c>
      <c r="I36" s="142">
        <v>1</v>
      </c>
      <c r="J36" s="142">
        <v>0.47346709169323087</v>
      </c>
      <c r="K36" s="142">
        <v>0.76636647038448213</v>
      </c>
      <c r="L36" s="142">
        <v>1</v>
      </c>
      <c r="M36" s="142">
        <v>1</v>
      </c>
      <c r="N36" s="142">
        <v>100</v>
      </c>
      <c r="O36" s="142">
        <v>100</v>
      </c>
      <c r="P36" s="300"/>
    </row>
    <row r="37" spans="1:16" ht="12.75" customHeight="1">
      <c r="A37" s="591" t="s">
        <v>81</v>
      </c>
      <c r="B37" s="591"/>
      <c r="C37" s="591"/>
      <c r="D37" s="591"/>
      <c r="E37" s="591"/>
      <c r="F37" s="591"/>
      <c r="G37" s="591"/>
      <c r="H37" s="591"/>
      <c r="I37" s="591"/>
      <c r="J37" s="591"/>
      <c r="K37" s="591"/>
      <c r="L37" s="591"/>
      <c r="M37" s="591"/>
      <c r="N37" s="591"/>
      <c r="O37" s="591"/>
      <c r="P37" s="173"/>
    </row>
    <row r="38" spans="1:16" ht="12.75" customHeight="1">
      <c r="A38" s="154" t="s">
        <v>230</v>
      </c>
      <c r="B38" s="155">
        <v>29.1</v>
      </c>
      <c r="C38" s="155">
        <v>29.4</v>
      </c>
      <c r="D38" s="155">
        <v>29</v>
      </c>
      <c r="E38" s="155">
        <v>29.5</v>
      </c>
      <c r="F38" s="142">
        <v>28.9</v>
      </c>
      <c r="G38" s="142">
        <v>29.4</v>
      </c>
      <c r="H38" s="142">
        <v>29.1</v>
      </c>
      <c r="I38" s="84">
        <v>28.8</v>
      </c>
      <c r="J38" s="84">
        <v>28.4</v>
      </c>
      <c r="K38" s="84">
        <v>29</v>
      </c>
      <c r="L38" s="84">
        <v>28.3</v>
      </c>
      <c r="M38" s="84">
        <v>28.2</v>
      </c>
      <c r="N38" s="84">
        <v>28.31094289</v>
      </c>
      <c r="O38" s="84">
        <v>28.293263519</v>
      </c>
      <c r="P38" s="173"/>
    </row>
    <row r="39" spans="1:16" ht="12.75" customHeight="1">
      <c r="A39" s="592" t="s">
        <v>51</v>
      </c>
      <c r="B39" s="592"/>
      <c r="C39" s="592"/>
      <c r="D39" s="592"/>
      <c r="E39" s="592"/>
      <c r="F39" s="592"/>
      <c r="G39" s="592"/>
      <c r="H39" s="592"/>
      <c r="I39" s="592"/>
      <c r="J39" s="592"/>
      <c r="K39" s="592"/>
      <c r="L39" s="592"/>
      <c r="M39" s="592"/>
      <c r="N39" s="592"/>
      <c r="O39" s="592"/>
      <c r="P39" s="173"/>
    </row>
    <row r="40" spans="1:16" ht="12.75" customHeight="1">
      <c r="A40" s="593" t="s">
        <v>18</v>
      </c>
      <c r="B40" s="593"/>
      <c r="C40" s="593"/>
      <c r="D40" s="593"/>
      <c r="E40" s="593"/>
      <c r="F40" s="593"/>
      <c r="G40" s="593"/>
      <c r="H40" s="593"/>
      <c r="I40" s="593"/>
      <c r="J40" s="593"/>
      <c r="K40" s="593"/>
      <c r="L40" s="593"/>
      <c r="M40" s="593"/>
      <c r="N40" s="593"/>
      <c r="O40" s="593"/>
      <c r="P40" s="173"/>
    </row>
    <row r="41" spans="1:16" ht="12.75" customHeight="1">
      <c r="A41" s="297" t="s">
        <v>231</v>
      </c>
      <c r="B41" s="298">
        <v>329</v>
      </c>
      <c r="C41" s="298">
        <v>366</v>
      </c>
      <c r="D41" s="298">
        <v>539</v>
      </c>
      <c r="E41" s="298">
        <v>661</v>
      </c>
      <c r="F41" s="299">
        <v>717</v>
      </c>
      <c r="G41" s="299">
        <v>715</v>
      </c>
      <c r="H41" s="299">
        <v>793</v>
      </c>
      <c r="I41" s="299">
        <v>870</v>
      </c>
      <c r="J41" s="299">
        <v>1008</v>
      </c>
      <c r="K41" s="299">
        <v>1028</v>
      </c>
      <c r="L41" s="299">
        <v>941</v>
      </c>
      <c r="M41" s="299">
        <v>1027</v>
      </c>
      <c r="N41" s="299">
        <v>990</v>
      </c>
      <c r="O41" s="299">
        <v>1151</v>
      </c>
      <c r="P41" s="173"/>
    </row>
    <row r="42" spans="1:16" ht="12.75" customHeight="1">
      <c r="A42" s="295" t="s">
        <v>232</v>
      </c>
      <c r="B42" s="151" t="s">
        <v>40</v>
      </c>
      <c r="C42" s="151" t="s">
        <v>40</v>
      </c>
      <c r="D42" s="151" t="s">
        <v>40</v>
      </c>
      <c r="E42" s="151" t="s">
        <v>40</v>
      </c>
      <c r="F42" s="151" t="s">
        <v>40</v>
      </c>
      <c r="G42" s="151" t="s">
        <v>40</v>
      </c>
      <c r="H42" s="151" t="s">
        <v>40</v>
      </c>
      <c r="I42" s="152" t="s">
        <v>40</v>
      </c>
      <c r="J42" s="152" t="s">
        <v>40</v>
      </c>
      <c r="K42" s="153">
        <v>21</v>
      </c>
      <c r="L42" s="153">
        <v>28</v>
      </c>
      <c r="M42" s="153">
        <v>36</v>
      </c>
      <c r="N42" s="153">
        <v>38</v>
      </c>
      <c r="O42" s="153">
        <v>44</v>
      </c>
      <c r="P42" s="173"/>
    </row>
    <row r="43" spans="1:16" ht="12.75" customHeight="1">
      <c r="A43" s="294" t="s">
        <v>233</v>
      </c>
      <c r="B43" s="43">
        <v>264</v>
      </c>
      <c r="C43" s="43">
        <v>126</v>
      </c>
      <c r="D43" s="43">
        <v>121</v>
      </c>
      <c r="E43" s="43">
        <v>162</v>
      </c>
      <c r="F43" s="156">
        <v>191</v>
      </c>
      <c r="G43" s="156">
        <v>138</v>
      </c>
      <c r="H43" s="156">
        <v>279</v>
      </c>
      <c r="I43" s="156">
        <v>309</v>
      </c>
      <c r="J43" s="156">
        <v>425</v>
      </c>
      <c r="K43" s="156">
        <v>427</v>
      </c>
      <c r="L43" s="156">
        <v>507</v>
      </c>
      <c r="M43" s="156">
        <v>457</v>
      </c>
      <c r="N43" s="156">
        <v>311</v>
      </c>
      <c r="O43" s="156">
        <v>356</v>
      </c>
      <c r="P43" s="173"/>
    </row>
    <row r="44" spans="1:16" ht="12.75" customHeight="1">
      <c r="A44" s="295" t="s">
        <v>234</v>
      </c>
      <c r="B44" s="157">
        <v>149</v>
      </c>
      <c r="C44" s="157">
        <v>160</v>
      </c>
      <c r="D44" s="157">
        <v>212</v>
      </c>
      <c r="E44" s="157">
        <v>321</v>
      </c>
      <c r="F44" s="158">
        <v>426</v>
      </c>
      <c r="G44" s="158">
        <v>334</v>
      </c>
      <c r="H44" s="158">
        <v>318</v>
      </c>
      <c r="I44" s="158">
        <v>244</v>
      </c>
      <c r="J44" s="158">
        <v>226</v>
      </c>
      <c r="K44" s="158">
        <v>148</v>
      </c>
      <c r="L44" s="158">
        <v>134</v>
      </c>
      <c r="M44" s="158">
        <v>122</v>
      </c>
      <c r="N44" s="158">
        <v>83</v>
      </c>
      <c r="O44" s="158">
        <v>67</v>
      </c>
      <c r="P44" s="173"/>
    </row>
    <row r="45" spans="1:16" ht="12.75" customHeight="1">
      <c r="A45" s="294" t="s">
        <v>235</v>
      </c>
      <c r="B45" s="102" t="s">
        <v>40</v>
      </c>
      <c r="C45" s="43">
        <v>94</v>
      </c>
      <c r="D45" s="43">
        <v>112</v>
      </c>
      <c r="E45" s="43">
        <v>186</v>
      </c>
      <c r="F45" s="156">
        <v>91</v>
      </c>
      <c r="G45" s="156">
        <v>198</v>
      </c>
      <c r="H45" s="156">
        <v>255</v>
      </c>
      <c r="I45" s="156">
        <v>285</v>
      </c>
      <c r="J45" s="156">
        <v>414</v>
      </c>
      <c r="K45" s="156">
        <v>508</v>
      </c>
      <c r="L45" s="156">
        <v>505</v>
      </c>
      <c r="M45" s="156">
        <v>476</v>
      </c>
      <c r="N45" s="156">
        <v>526</v>
      </c>
      <c r="O45" s="156">
        <v>441</v>
      </c>
      <c r="P45" s="173"/>
    </row>
    <row r="46" spans="1:16" ht="12.75" customHeight="1">
      <c r="A46" s="295" t="s">
        <v>236</v>
      </c>
      <c r="B46" s="157">
        <v>2040</v>
      </c>
      <c r="C46" s="157">
        <v>2133</v>
      </c>
      <c r="D46" s="157">
        <v>1978</v>
      </c>
      <c r="E46" s="157">
        <v>2511</v>
      </c>
      <c r="F46" s="158">
        <v>3206</v>
      </c>
      <c r="G46" s="158">
        <v>2876</v>
      </c>
      <c r="H46" s="158">
        <v>2756</v>
      </c>
      <c r="I46" s="158">
        <v>2540</v>
      </c>
      <c r="J46" s="158">
        <v>2497</v>
      </c>
      <c r="K46" s="158">
        <v>2521</v>
      </c>
      <c r="L46" s="158">
        <v>2117</v>
      </c>
      <c r="M46" s="158">
        <v>1755</v>
      </c>
      <c r="N46" s="158">
        <v>1622</v>
      </c>
      <c r="O46" s="158">
        <v>2358</v>
      </c>
      <c r="P46" s="173"/>
    </row>
    <row r="47" spans="1:16" ht="12.75" customHeight="1">
      <c r="A47" s="294" t="s">
        <v>237</v>
      </c>
      <c r="B47" s="43">
        <v>1009</v>
      </c>
      <c r="C47" s="43">
        <v>1295</v>
      </c>
      <c r="D47" s="43">
        <v>1778</v>
      </c>
      <c r="E47" s="43">
        <v>1773</v>
      </c>
      <c r="F47" s="156">
        <v>1862</v>
      </c>
      <c r="G47" s="156">
        <v>1113</v>
      </c>
      <c r="H47" s="156">
        <v>1548</v>
      </c>
      <c r="I47" s="156">
        <v>2337</v>
      </c>
      <c r="J47" s="156">
        <v>2064</v>
      </c>
      <c r="K47" s="156">
        <v>2069</v>
      </c>
      <c r="L47" s="156">
        <v>1764</v>
      </c>
      <c r="M47" s="156">
        <v>2258</v>
      </c>
      <c r="N47" s="156">
        <v>2699</v>
      </c>
      <c r="O47" s="156">
        <v>2709</v>
      </c>
      <c r="P47" s="173"/>
    </row>
    <row r="48" spans="1:16" ht="12.75" customHeight="1">
      <c r="A48" s="295" t="s">
        <v>238</v>
      </c>
      <c r="B48" s="157">
        <v>149</v>
      </c>
      <c r="C48" s="157">
        <v>201</v>
      </c>
      <c r="D48" s="157">
        <v>268</v>
      </c>
      <c r="E48" s="157">
        <v>322</v>
      </c>
      <c r="F48" s="158">
        <v>534</v>
      </c>
      <c r="G48" s="158">
        <v>488</v>
      </c>
      <c r="H48" s="158">
        <v>622</v>
      </c>
      <c r="I48" s="158">
        <v>782</v>
      </c>
      <c r="J48" s="158">
        <v>859</v>
      </c>
      <c r="K48" s="158">
        <v>731</v>
      </c>
      <c r="L48" s="158">
        <v>709</v>
      </c>
      <c r="M48" s="158">
        <v>711</v>
      </c>
      <c r="N48" s="158">
        <v>628</v>
      </c>
      <c r="O48" s="158">
        <v>590</v>
      </c>
      <c r="P48" s="173"/>
    </row>
    <row r="49" spans="1:16" ht="12.75" customHeight="1">
      <c r="A49" s="294" t="s">
        <v>239</v>
      </c>
      <c r="B49" s="43">
        <v>31</v>
      </c>
      <c r="C49" s="43">
        <v>88</v>
      </c>
      <c r="D49" s="43">
        <v>159</v>
      </c>
      <c r="E49" s="43">
        <v>650</v>
      </c>
      <c r="F49" s="156">
        <v>572</v>
      </c>
      <c r="G49" s="156">
        <v>494</v>
      </c>
      <c r="H49" s="156">
        <v>580</v>
      </c>
      <c r="I49" s="156">
        <v>398</v>
      </c>
      <c r="J49" s="156">
        <v>434</v>
      </c>
      <c r="K49" s="156">
        <v>649</v>
      </c>
      <c r="L49" s="156">
        <v>451</v>
      </c>
      <c r="M49" s="156">
        <v>664</v>
      </c>
      <c r="N49" s="156">
        <v>668</v>
      </c>
      <c r="O49" s="156">
        <v>636</v>
      </c>
      <c r="P49" s="173"/>
    </row>
    <row r="50" spans="1:16" ht="12.75" customHeight="1">
      <c r="A50" s="295" t="s">
        <v>240</v>
      </c>
      <c r="B50" s="157">
        <v>4370</v>
      </c>
      <c r="C50" s="157">
        <v>3278</v>
      </c>
      <c r="D50" s="157">
        <v>3934</v>
      </c>
      <c r="E50" s="157">
        <v>5629</v>
      </c>
      <c r="F50" s="158">
        <v>5793</v>
      </c>
      <c r="G50" s="158">
        <v>8837</v>
      </c>
      <c r="H50" s="158">
        <v>10210</v>
      </c>
      <c r="I50" s="158">
        <v>9586</v>
      </c>
      <c r="J50" s="158">
        <v>9513</v>
      </c>
      <c r="K50" s="158">
        <v>11244</v>
      </c>
      <c r="L50" s="158">
        <v>8508</v>
      </c>
      <c r="M50" s="158">
        <v>8309</v>
      </c>
      <c r="N50" s="158">
        <v>9599</v>
      </c>
      <c r="O50" s="158">
        <v>10790</v>
      </c>
      <c r="P50" s="173"/>
    </row>
    <row r="51" spans="1:16" ht="12.75" customHeight="1">
      <c r="A51" s="294" t="s">
        <v>241</v>
      </c>
      <c r="B51" s="43">
        <v>366</v>
      </c>
      <c r="C51" s="43">
        <v>329</v>
      </c>
      <c r="D51" s="43">
        <v>334</v>
      </c>
      <c r="E51" s="43">
        <v>365</v>
      </c>
      <c r="F51" s="156">
        <v>485</v>
      </c>
      <c r="G51" s="156">
        <v>590</v>
      </c>
      <c r="H51" s="156">
        <v>594</v>
      </c>
      <c r="I51" s="156">
        <v>724</v>
      </c>
      <c r="J51" s="156">
        <v>839</v>
      </c>
      <c r="K51" s="156">
        <v>767</v>
      </c>
      <c r="L51" s="156">
        <v>775</v>
      </c>
      <c r="M51" s="156">
        <v>757</v>
      </c>
      <c r="N51" s="156">
        <v>816</v>
      </c>
      <c r="O51" s="156">
        <v>755</v>
      </c>
      <c r="P51" s="173"/>
    </row>
    <row r="52" spans="1:16" ht="12.75" customHeight="1">
      <c r="A52" s="295" t="s">
        <v>242</v>
      </c>
      <c r="B52" s="151" t="s">
        <v>40</v>
      </c>
      <c r="C52" s="151" t="s">
        <v>40</v>
      </c>
      <c r="D52" s="151" t="s">
        <v>40</v>
      </c>
      <c r="E52" s="157">
        <v>433</v>
      </c>
      <c r="F52" s="158">
        <v>600</v>
      </c>
      <c r="G52" s="158">
        <v>926</v>
      </c>
      <c r="H52" s="158">
        <v>984</v>
      </c>
      <c r="I52" s="158">
        <v>1037</v>
      </c>
      <c r="J52" s="158">
        <v>1086</v>
      </c>
      <c r="K52" s="158">
        <v>1256</v>
      </c>
      <c r="L52" s="158">
        <v>1552</v>
      </c>
      <c r="M52" s="158">
        <v>1538</v>
      </c>
      <c r="N52" s="158">
        <v>1592</v>
      </c>
      <c r="O52" s="158">
        <v>1795</v>
      </c>
      <c r="P52" s="173"/>
    </row>
    <row r="53" spans="1:16" ht="12.75" customHeight="1">
      <c r="A53" s="294" t="s">
        <v>243</v>
      </c>
      <c r="B53" s="43">
        <v>795</v>
      </c>
      <c r="C53" s="43">
        <v>868</v>
      </c>
      <c r="D53" s="43">
        <v>861</v>
      </c>
      <c r="E53" s="43">
        <v>1056</v>
      </c>
      <c r="F53" s="156">
        <v>1031</v>
      </c>
      <c r="G53" s="156">
        <v>922</v>
      </c>
      <c r="H53" s="156">
        <v>1212</v>
      </c>
      <c r="I53" s="156">
        <v>1236</v>
      </c>
      <c r="J53" s="156">
        <v>1365</v>
      </c>
      <c r="K53" s="156">
        <v>1204</v>
      </c>
      <c r="L53" s="156">
        <v>1145</v>
      </c>
      <c r="M53" s="156">
        <v>1148</v>
      </c>
      <c r="N53" s="156">
        <v>930</v>
      </c>
      <c r="O53" s="156">
        <v>728</v>
      </c>
      <c r="P53" s="173"/>
    </row>
    <row r="54" spans="1:16" ht="12.75" customHeight="1">
      <c r="A54" s="295" t="s">
        <v>244</v>
      </c>
      <c r="B54" s="157">
        <v>345</v>
      </c>
      <c r="C54" s="157">
        <v>342</v>
      </c>
      <c r="D54" s="157">
        <v>343</v>
      </c>
      <c r="E54" s="157">
        <v>512</v>
      </c>
      <c r="F54" s="158">
        <v>426</v>
      </c>
      <c r="G54" s="158">
        <v>300</v>
      </c>
      <c r="H54" s="158">
        <v>478</v>
      </c>
      <c r="I54" s="158">
        <v>455</v>
      </c>
      <c r="J54" s="158">
        <v>502</v>
      </c>
      <c r="K54" s="158">
        <v>516</v>
      </c>
      <c r="L54" s="158">
        <v>377</v>
      </c>
      <c r="M54" s="158">
        <v>352</v>
      </c>
      <c r="N54" s="158">
        <v>326</v>
      </c>
      <c r="O54" s="158">
        <v>270</v>
      </c>
      <c r="P54" s="173"/>
    </row>
    <row r="55" spans="1:16" ht="12.75" customHeight="1">
      <c r="A55" s="294" t="s">
        <v>245</v>
      </c>
      <c r="B55" s="43">
        <v>305</v>
      </c>
      <c r="C55" s="43">
        <v>311</v>
      </c>
      <c r="D55" s="43">
        <v>350</v>
      </c>
      <c r="E55" s="43">
        <v>354</v>
      </c>
      <c r="F55" s="156">
        <v>396</v>
      </c>
      <c r="G55" s="156">
        <v>251</v>
      </c>
      <c r="H55" s="156">
        <v>266</v>
      </c>
      <c r="I55" s="156">
        <v>171</v>
      </c>
      <c r="J55" s="156">
        <v>100</v>
      </c>
      <c r="K55" s="156" t="s">
        <v>40</v>
      </c>
      <c r="L55" s="156" t="s">
        <v>40</v>
      </c>
      <c r="M55" s="156" t="s">
        <v>40</v>
      </c>
      <c r="N55" s="156">
        <v>0</v>
      </c>
      <c r="O55" s="156">
        <v>0</v>
      </c>
      <c r="P55" s="173"/>
    </row>
    <row r="56" spans="1:16" ht="12.75" customHeight="1">
      <c r="A56" s="296" t="s">
        <v>246</v>
      </c>
      <c r="B56" s="159">
        <v>4</v>
      </c>
      <c r="C56" s="159">
        <v>3</v>
      </c>
      <c r="D56" s="159">
        <v>3</v>
      </c>
      <c r="E56" s="159">
        <v>11</v>
      </c>
      <c r="F56" s="160" t="s">
        <v>40</v>
      </c>
      <c r="G56" s="161" t="s">
        <v>40</v>
      </c>
      <c r="H56" s="161" t="s">
        <v>40</v>
      </c>
      <c r="I56" s="161" t="s">
        <v>40</v>
      </c>
      <c r="J56" s="161" t="s">
        <v>40</v>
      </c>
      <c r="K56" s="162">
        <v>7</v>
      </c>
      <c r="L56" s="162">
        <v>55</v>
      </c>
      <c r="M56" s="162">
        <v>28</v>
      </c>
      <c r="N56" s="162">
        <v>44</v>
      </c>
      <c r="O56" s="162">
        <v>37</v>
      </c>
      <c r="P56" s="173"/>
    </row>
    <row r="57" spans="1:16" ht="46.5" customHeight="1">
      <c r="A57" s="583" t="s">
        <v>247</v>
      </c>
      <c r="B57" s="583"/>
      <c r="C57" s="583"/>
      <c r="D57" s="583"/>
      <c r="E57" s="583"/>
      <c r="F57" s="583"/>
      <c r="G57" s="583"/>
      <c r="H57" s="583"/>
      <c r="I57" s="583"/>
      <c r="J57" s="583"/>
      <c r="K57" s="583"/>
      <c r="L57" s="583"/>
      <c r="M57" s="583"/>
      <c r="N57" s="163"/>
      <c r="O57" s="163"/>
    </row>
    <row r="58" spans="1:16">
      <c r="A58" s="584"/>
      <c r="B58" s="584"/>
      <c r="C58" s="584"/>
      <c r="D58" s="584"/>
      <c r="E58" s="584"/>
      <c r="F58" s="584"/>
      <c r="G58" s="584"/>
    </row>
    <row r="59" spans="1:16" ht="12.75" customHeight="1"/>
  </sheetData>
  <mergeCells count="19">
    <mergeCell ref="A1:O1"/>
    <mergeCell ref="A2:O2"/>
    <mergeCell ref="A3:A4"/>
    <mergeCell ref="A57:M57"/>
    <mergeCell ref="A58:G58"/>
    <mergeCell ref="B3:O3"/>
    <mergeCell ref="A5:O5"/>
    <mergeCell ref="A7:O7"/>
    <mergeCell ref="A13:O13"/>
    <mergeCell ref="A14:O14"/>
    <mergeCell ref="A17:O17"/>
    <mergeCell ref="A20:O20"/>
    <mergeCell ref="A27:O27"/>
    <mergeCell ref="A37:O37"/>
    <mergeCell ref="A39:O39"/>
    <mergeCell ref="A40:O40"/>
    <mergeCell ref="A23:O23"/>
    <mergeCell ref="A9:M9"/>
    <mergeCell ref="N9:O9"/>
  </mergeCells>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2020 - 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zoomScaleSheetLayoutView="90" workbookViewId="0">
      <selection sqref="A1:O1"/>
    </sheetView>
  </sheetViews>
  <sheetFormatPr baseColWidth="10" defaultColWidth="11.42578125" defaultRowHeight="12.75"/>
  <cols>
    <col min="1" max="1" width="36.28515625" style="81" customWidth="1"/>
    <col min="2" max="15" width="8.28515625" style="81" customWidth="1"/>
    <col min="16" max="16384" width="11.42578125" style="81"/>
  </cols>
  <sheetData>
    <row r="1" spans="1:15" ht="24" customHeight="1">
      <c r="A1" s="595" t="s">
        <v>149</v>
      </c>
      <c r="B1" s="595"/>
      <c r="C1" s="595"/>
      <c r="D1" s="595"/>
      <c r="E1" s="595"/>
      <c r="F1" s="595"/>
      <c r="G1" s="595"/>
      <c r="H1" s="595"/>
      <c r="I1" s="595"/>
      <c r="J1" s="595"/>
      <c r="K1" s="595"/>
      <c r="L1" s="595"/>
      <c r="M1" s="595"/>
      <c r="N1" s="595"/>
      <c r="O1" s="595"/>
    </row>
    <row r="2" spans="1:15" ht="30" customHeight="1">
      <c r="A2" s="509" t="s">
        <v>221</v>
      </c>
      <c r="B2" s="509"/>
      <c r="C2" s="509"/>
      <c r="D2" s="509"/>
      <c r="E2" s="509"/>
      <c r="F2" s="509"/>
      <c r="G2" s="509"/>
      <c r="H2" s="509"/>
      <c r="I2" s="509"/>
      <c r="J2" s="509"/>
      <c r="K2" s="509"/>
      <c r="L2" s="509"/>
      <c r="M2" s="509"/>
      <c r="N2" s="509"/>
      <c r="O2" s="509"/>
    </row>
    <row r="3" spans="1:15" ht="12.75" customHeight="1">
      <c r="A3" s="605" t="s">
        <v>155</v>
      </c>
      <c r="B3" s="607" t="s">
        <v>156</v>
      </c>
      <c r="C3" s="608"/>
      <c r="D3" s="608"/>
      <c r="E3" s="608"/>
      <c r="F3" s="608"/>
      <c r="G3" s="608"/>
      <c r="H3" s="608"/>
      <c r="I3" s="608"/>
      <c r="J3" s="608"/>
      <c r="K3" s="608"/>
      <c r="L3" s="608"/>
      <c r="M3" s="608"/>
      <c r="N3" s="608"/>
      <c r="O3" s="608"/>
    </row>
    <row r="4" spans="1:15" ht="12.75" customHeight="1">
      <c r="A4" s="606"/>
      <c r="B4" s="91">
        <v>2005</v>
      </c>
      <c r="C4" s="93">
        <v>2006</v>
      </c>
      <c r="D4" s="93">
        <v>2007</v>
      </c>
      <c r="E4" s="93">
        <v>2008</v>
      </c>
      <c r="F4" s="93">
        <v>2009</v>
      </c>
      <c r="G4" s="94">
        <v>2010</v>
      </c>
      <c r="H4" s="93">
        <v>2011</v>
      </c>
      <c r="I4" s="215">
        <v>2012</v>
      </c>
      <c r="J4" s="215" t="s">
        <v>190</v>
      </c>
      <c r="K4" s="215">
        <v>2014</v>
      </c>
      <c r="L4" s="215">
        <v>2015</v>
      </c>
      <c r="M4" s="215">
        <v>2016</v>
      </c>
      <c r="N4" s="215">
        <v>2017</v>
      </c>
      <c r="O4" s="215">
        <v>2018</v>
      </c>
    </row>
    <row r="5" spans="1:15" ht="12.75" customHeight="1">
      <c r="A5" s="609" t="s">
        <v>18</v>
      </c>
      <c r="B5" s="609"/>
      <c r="C5" s="609"/>
      <c r="D5" s="609"/>
      <c r="E5" s="609"/>
      <c r="F5" s="609"/>
      <c r="G5" s="609"/>
      <c r="H5" s="609"/>
      <c r="I5" s="609"/>
      <c r="J5" s="609"/>
      <c r="K5" s="609"/>
      <c r="L5" s="609"/>
      <c r="M5" s="609"/>
      <c r="N5" s="609"/>
      <c r="O5" s="609"/>
    </row>
    <row r="6" spans="1:15" ht="12.75" customHeight="1">
      <c r="A6" s="95" t="s">
        <v>169</v>
      </c>
      <c r="B6" s="338">
        <v>2340</v>
      </c>
      <c r="C6" s="338">
        <v>2579</v>
      </c>
      <c r="D6" s="338">
        <v>4429</v>
      </c>
      <c r="E6" s="338">
        <v>13943</v>
      </c>
      <c r="F6" s="339">
        <v>15139</v>
      </c>
      <c r="G6" s="339">
        <v>15740</v>
      </c>
      <c r="H6" s="339">
        <v>20952</v>
      </c>
      <c r="I6" s="339">
        <v>20212</v>
      </c>
      <c r="J6" s="339">
        <v>15216</v>
      </c>
      <c r="K6" s="339">
        <v>24526</v>
      </c>
      <c r="L6" s="339">
        <v>23811</v>
      </c>
      <c r="M6" s="339">
        <v>26089</v>
      </c>
      <c r="N6" s="340">
        <v>27212</v>
      </c>
      <c r="O6" s="341">
        <v>26809</v>
      </c>
    </row>
    <row r="7" spans="1:15" ht="12.75" customHeight="1">
      <c r="A7" s="599" t="s">
        <v>157</v>
      </c>
      <c r="B7" s="599"/>
      <c r="C7" s="599"/>
      <c r="D7" s="599"/>
      <c r="E7" s="599"/>
      <c r="F7" s="599"/>
      <c r="G7" s="599"/>
      <c r="H7" s="599"/>
      <c r="I7" s="599"/>
      <c r="J7" s="599"/>
      <c r="K7" s="599"/>
      <c r="L7" s="599"/>
      <c r="M7" s="599"/>
      <c r="N7" s="599"/>
      <c r="O7" s="599"/>
    </row>
    <row r="8" spans="1:15" ht="13.5" customHeight="1">
      <c r="A8" s="95" t="s">
        <v>158</v>
      </c>
      <c r="B8" s="69">
        <f>B6/355961*100</f>
        <v>0.65737538662943407</v>
      </c>
      <c r="C8" s="69">
        <f>C6/344822*100</f>
        <v>0.74792211633828465</v>
      </c>
      <c r="D8" s="69">
        <f>D6/361360*100</f>
        <v>1.2256475536860747</v>
      </c>
      <c r="E8" s="69">
        <f>E6/396610*100</f>
        <v>3.5155442374120676</v>
      </c>
      <c r="F8" s="97">
        <f>F6/424273*100</f>
        <v>3.5682214046144813</v>
      </c>
      <c r="G8" s="97">
        <v>3.5</v>
      </c>
      <c r="H8" s="97">
        <v>4</v>
      </c>
      <c r="I8" s="97">
        <v>4.0999999999999996</v>
      </c>
      <c r="J8" s="97">
        <v>3</v>
      </c>
      <c r="K8" s="97">
        <v>4.9000000000000004</v>
      </c>
      <c r="L8" s="97">
        <v>4.7</v>
      </c>
      <c r="M8" s="97">
        <v>5.0999999999999996</v>
      </c>
      <c r="N8" s="97">
        <v>5.3104978542950203</v>
      </c>
      <c r="O8" s="97">
        <v>5.2384758026539213</v>
      </c>
    </row>
    <row r="9" spans="1:15" ht="12.75" customHeight="1">
      <c r="A9" s="599" t="s">
        <v>18</v>
      </c>
      <c r="B9" s="599"/>
      <c r="C9" s="599"/>
      <c r="D9" s="599"/>
      <c r="E9" s="599"/>
      <c r="F9" s="599"/>
      <c r="G9" s="599"/>
      <c r="H9" s="599"/>
      <c r="I9" s="599"/>
      <c r="J9" s="599"/>
      <c r="K9" s="599"/>
      <c r="L9" s="599"/>
      <c r="M9" s="599"/>
      <c r="N9" s="599"/>
      <c r="O9" s="599"/>
    </row>
    <row r="10" spans="1:15" ht="12.75" customHeight="1">
      <c r="A10" s="313" t="s">
        <v>124</v>
      </c>
      <c r="B10" s="331">
        <v>1573</v>
      </c>
      <c r="C10" s="331">
        <v>1526</v>
      </c>
      <c r="D10" s="331">
        <f>4429-1552</f>
        <v>2877</v>
      </c>
      <c r="E10" s="331">
        <f>13943-E11-E12</f>
        <v>12694</v>
      </c>
      <c r="F10" s="332">
        <f>F6-F11-F12</f>
        <v>12764</v>
      </c>
      <c r="G10" s="333">
        <f>G6-G12-G11</f>
        <v>13242</v>
      </c>
      <c r="H10" s="333">
        <v>17925</v>
      </c>
      <c r="I10" s="334">
        <v>16652</v>
      </c>
      <c r="J10" s="334">
        <v>11937</v>
      </c>
      <c r="K10" s="334">
        <v>21061</v>
      </c>
      <c r="L10" s="334">
        <v>20678</v>
      </c>
      <c r="M10" s="334">
        <v>21236</v>
      </c>
      <c r="N10" s="334">
        <v>22833</v>
      </c>
      <c r="O10" s="334">
        <v>22577</v>
      </c>
    </row>
    <row r="11" spans="1:15" ht="12.75" customHeight="1">
      <c r="A11" s="314" t="s">
        <v>125</v>
      </c>
      <c r="B11" s="335">
        <v>328</v>
      </c>
      <c r="C11" s="335">
        <v>399</v>
      </c>
      <c r="D11" s="335">
        <v>234</v>
      </c>
      <c r="E11" s="335">
        <v>406</v>
      </c>
      <c r="F11" s="335">
        <v>382</v>
      </c>
      <c r="G11" s="336">
        <v>369</v>
      </c>
      <c r="H11" s="336">
        <v>581</v>
      </c>
      <c r="I11" s="337">
        <v>679</v>
      </c>
      <c r="J11" s="337">
        <v>538</v>
      </c>
      <c r="K11" s="337">
        <v>623</v>
      </c>
      <c r="L11" s="337">
        <v>677</v>
      </c>
      <c r="M11" s="337">
        <v>2291</v>
      </c>
      <c r="N11" s="337">
        <v>1435</v>
      </c>
      <c r="O11" s="337">
        <v>1518</v>
      </c>
    </row>
    <row r="12" spans="1:15" ht="12.75" customHeight="1">
      <c r="A12" s="313" t="s">
        <v>159</v>
      </c>
      <c r="B12" s="331">
        <v>439</v>
      </c>
      <c r="C12" s="331">
        <v>654</v>
      </c>
      <c r="D12" s="331">
        <v>1318</v>
      </c>
      <c r="E12" s="331">
        <v>843</v>
      </c>
      <c r="F12" s="332">
        <v>1993</v>
      </c>
      <c r="G12" s="333">
        <v>2129</v>
      </c>
      <c r="H12" s="333">
        <v>2446</v>
      </c>
      <c r="I12" s="334">
        <v>2881</v>
      </c>
      <c r="J12" s="334">
        <v>2741</v>
      </c>
      <c r="K12" s="334">
        <v>2842</v>
      </c>
      <c r="L12" s="334">
        <v>2456</v>
      </c>
      <c r="M12" s="334">
        <v>2562</v>
      </c>
      <c r="N12" s="334">
        <v>2944</v>
      </c>
      <c r="O12" s="334">
        <v>2714</v>
      </c>
    </row>
    <row r="13" spans="1:15" ht="12.75" customHeight="1">
      <c r="A13" s="600" t="s">
        <v>170</v>
      </c>
      <c r="B13" s="600"/>
      <c r="C13" s="600"/>
      <c r="D13" s="600"/>
      <c r="E13" s="600"/>
      <c r="F13" s="600"/>
      <c r="G13" s="600"/>
      <c r="H13" s="600"/>
      <c r="I13" s="600"/>
      <c r="J13" s="600"/>
      <c r="K13" s="600"/>
      <c r="L13" s="600"/>
      <c r="M13" s="600"/>
      <c r="N13" s="600"/>
      <c r="O13" s="600"/>
    </row>
    <row r="14" spans="1:15" ht="12.75" customHeight="1">
      <c r="A14" s="601" t="s">
        <v>160</v>
      </c>
      <c r="B14" s="601"/>
      <c r="C14" s="601"/>
      <c r="D14" s="601"/>
      <c r="E14" s="601"/>
      <c r="F14" s="601"/>
      <c r="G14" s="601"/>
      <c r="H14" s="601"/>
      <c r="I14" s="601"/>
      <c r="J14" s="601"/>
      <c r="K14" s="601"/>
      <c r="L14" s="601"/>
      <c r="M14" s="601"/>
      <c r="N14" s="601"/>
      <c r="O14" s="601"/>
    </row>
    <row r="15" spans="1:15" ht="12.75" customHeight="1">
      <c r="A15" s="95" t="s">
        <v>42</v>
      </c>
      <c r="B15" s="327">
        <v>65.341880341880341</v>
      </c>
      <c r="C15" s="327">
        <v>63.939511438542077</v>
      </c>
      <c r="D15" s="328">
        <v>59.22330097087378</v>
      </c>
      <c r="E15" s="327">
        <v>57.484042171699059</v>
      </c>
      <c r="F15" s="328">
        <v>57.348569918752887</v>
      </c>
      <c r="G15" s="328">
        <v>57</v>
      </c>
      <c r="H15" s="328">
        <v>59</v>
      </c>
      <c r="I15" s="328">
        <v>58</v>
      </c>
      <c r="J15" s="328">
        <v>56</v>
      </c>
      <c r="K15" s="328">
        <v>55</v>
      </c>
      <c r="L15" s="328">
        <v>55</v>
      </c>
      <c r="M15" s="328">
        <v>55</v>
      </c>
      <c r="N15" s="328">
        <v>53.285315302072611</v>
      </c>
      <c r="O15" s="328">
        <v>54.440672908351672</v>
      </c>
    </row>
    <row r="16" spans="1:15" ht="12.75" customHeight="1">
      <c r="A16" s="315" t="s">
        <v>32</v>
      </c>
      <c r="B16" s="329">
        <v>34.658119658119659</v>
      </c>
      <c r="C16" s="329">
        <v>36.06048856145793</v>
      </c>
      <c r="D16" s="330">
        <v>40.776699029126213</v>
      </c>
      <c r="E16" s="329">
        <v>42.515957828300941</v>
      </c>
      <c r="F16" s="330">
        <v>42.651430081247113</v>
      </c>
      <c r="G16" s="330">
        <v>43</v>
      </c>
      <c r="H16" s="330">
        <v>41</v>
      </c>
      <c r="I16" s="330">
        <v>42</v>
      </c>
      <c r="J16" s="330">
        <v>46</v>
      </c>
      <c r="K16" s="330">
        <v>45</v>
      </c>
      <c r="L16" s="330">
        <v>45</v>
      </c>
      <c r="M16" s="330">
        <v>45</v>
      </c>
      <c r="N16" s="330">
        <v>46.714684697927382</v>
      </c>
      <c r="O16" s="330">
        <v>45.559327091648328</v>
      </c>
    </row>
    <row r="17" spans="1:18" ht="12.75" customHeight="1">
      <c r="A17" s="601" t="s">
        <v>2</v>
      </c>
      <c r="B17" s="601"/>
      <c r="C17" s="601"/>
      <c r="D17" s="601"/>
      <c r="E17" s="601"/>
      <c r="F17" s="601"/>
      <c r="G17" s="601"/>
      <c r="H17" s="601"/>
      <c r="I17" s="601"/>
      <c r="J17" s="601"/>
      <c r="K17" s="601"/>
      <c r="L17" s="601"/>
      <c r="M17" s="601"/>
      <c r="N17" s="601"/>
      <c r="O17" s="601"/>
    </row>
    <row r="18" spans="1:18" ht="12.75" customHeight="1">
      <c r="A18" s="95" t="s">
        <v>171</v>
      </c>
      <c r="B18" s="69">
        <v>14.82905982905983</v>
      </c>
      <c r="C18" s="69">
        <v>27.374951531601393</v>
      </c>
      <c r="D18" s="69">
        <v>16.279069767441861</v>
      </c>
      <c r="E18" s="69">
        <v>6.4620239546725955</v>
      </c>
      <c r="F18" s="97">
        <v>8.5606711143404457</v>
      </c>
      <c r="G18" s="97">
        <v>9</v>
      </c>
      <c r="H18" s="97">
        <v>7</v>
      </c>
      <c r="I18" s="97">
        <v>8</v>
      </c>
      <c r="J18" s="97">
        <v>12</v>
      </c>
      <c r="K18" s="97">
        <v>6</v>
      </c>
      <c r="L18" s="97">
        <v>7</v>
      </c>
      <c r="M18" s="97">
        <v>7</v>
      </c>
      <c r="N18" s="97">
        <v>6.691900632074085</v>
      </c>
      <c r="O18" s="97">
        <v>5.7629900406579875</v>
      </c>
    </row>
    <row r="19" spans="1:18" ht="12.75" customHeight="1">
      <c r="A19" s="315" t="s">
        <v>172</v>
      </c>
      <c r="B19" s="309">
        <v>85.17094017094017</v>
      </c>
      <c r="C19" s="309">
        <v>72.586273749515314</v>
      </c>
      <c r="D19" s="309">
        <v>83.720930232558146</v>
      </c>
      <c r="E19" s="309">
        <v>93.537976045327412</v>
      </c>
      <c r="F19" s="310">
        <v>91.439328885659549</v>
      </c>
      <c r="G19" s="310">
        <v>91</v>
      </c>
      <c r="H19" s="310">
        <v>93</v>
      </c>
      <c r="I19" s="310">
        <v>92</v>
      </c>
      <c r="J19" s="310">
        <v>88</v>
      </c>
      <c r="K19" s="310">
        <v>94</v>
      </c>
      <c r="L19" s="310">
        <v>93</v>
      </c>
      <c r="M19" s="310">
        <v>93</v>
      </c>
      <c r="N19" s="310">
        <v>93.308099367925905</v>
      </c>
      <c r="O19" s="310">
        <v>94.237009959342004</v>
      </c>
    </row>
    <row r="20" spans="1:18" ht="12.75" customHeight="1">
      <c r="A20" s="601" t="s">
        <v>161</v>
      </c>
      <c r="B20" s="601"/>
      <c r="C20" s="601"/>
      <c r="D20" s="601"/>
      <c r="E20" s="601"/>
      <c r="F20" s="601"/>
      <c r="G20" s="601"/>
      <c r="H20" s="601"/>
      <c r="I20" s="601"/>
      <c r="J20" s="601"/>
      <c r="K20" s="601"/>
      <c r="L20" s="601"/>
      <c r="M20" s="601"/>
      <c r="N20" s="601"/>
      <c r="O20" s="601"/>
    </row>
    <row r="21" spans="1:18" ht="12.75" customHeight="1">
      <c r="A21" s="95" t="s">
        <v>162</v>
      </c>
      <c r="B21" s="69">
        <v>39.615384615384613</v>
      </c>
      <c r="C21" s="69">
        <v>34.858472276076</v>
      </c>
      <c r="D21" s="69">
        <v>50.553172273650937</v>
      </c>
      <c r="E21" s="69">
        <v>76.78404934375672</v>
      </c>
      <c r="F21" s="97">
        <v>76.795032697007727</v>
      </c>
      <c r="G21" s="97">
        <v>76.365946632782723</v>
      </c>
      <c r="H21" s="97">
        <v>78.269377625047724</v>
      </c>
      <c r="I21" s="97">
        <v>75.920245398773005</v>
      </c>
      <c r="J21" s="97">
        <v>60.692691903259721</v>
      </c>
      <c r="K21" s="97">
        <v>73.346652532006857</v>
      </c>
      <c r="L21" s="97">
        <v>74.944353450086098</v>
      </c>
      <c r="M21" s="97">
        <v>73.406416497374366</v>
      </c>
      <c r="N21" s="97">
        <v>68.425694546523602</v>
      </c>
      <c r="O21" s="97">
        <v>72.55399306203141</v>
      </c>
    </row>
    <row r="22" spans="1:18" ht="12.75" customHeight="1">
      <c r="A22" s="315" t="s">
        <v>163</v>
      </c>
      <c r="B22" s="309">
        <v>60.38461538461538</v>
      </c>
      <c r="C22" s="309">
        <v>65.141527723924</v>
      </c>
      <c r="D22" s="309">
        <v>49.446827726349063</v>
      </c>
      <c r="E22" s="309">
        <v>23.215950656243276</v>
      </c>
      <c r="F22" s="310">
        <v>23.204967302992273</v>
      </c>
      <c r="G22" s="310">
        <v>23.63405336721728</v>
      </c>
      <c r="H22" s="310">
        <v>21.730622374952272</v>
      </c>
      <c r="I22" s="310">
        <v>24.079754601226995</v>
      </c>
      <c r="J22" s="310">
        <v>39.307308096740272</v>
      </c>
      <c r="K22" s="310">
        <v>26.65334746799315</v>
      </c>
      <c r="L22" s="310">
        <v>25.055646549913906</v>
      </c>
      <c r="M22" s="310">
        <v>26.593583502625627</v>
      </c>
      <c r="N22" s="310">
        <v>31.574305453476409</v>
      </c>
      <c r="O22" s="310">
        <v>27.44600693796859</v>
      </c>
    </row>
    <row r="23" spans="1:18" ht="12.75" customHeight="1">
      <c r="A23" s="601" t="s">
        <v>164</v>
      </c>
      <c r="B23" s="601"/>
      <c r="C23" s="601"/>
      <c r="D23" s="601"/>
      <c r="E23" s="601"/>
      <c r="F23" s="601"/>
      <c r="G23" s="601"/>
      <c r="H23" s="601"/>
      <c r="I23" s="601"/>
      <c r="J23" s="601"/>
      <c r="K23" s="601"/>
      <c r="L23" s="601"/>
      <c r="M23" s="601"/>
      <c r="N23" s="601"/>
      <c r="O23" s="601"/>
    </row>
    <row r="24" spans="1:18" ht="12.75" customHeight="1">
      <c r="A24" s="95" t="s">
        <v>165</v>
      </c>
      <c r="B24" s="69">
        <v>79.273504273504287</v>
      </c>
      <c r="C24" s="69">
        <v>79.022877084141129</v>
      </c>
      <c r="D24" s="69">
        <v>83.901557913750281</v>
      </c>
      <c r="E24" s="69">
        <v>92.297210069568962</v>
      </c>
      <c r="F24" s="97">
        <v>89.239712002113748</v>
      </c>
      <c r="G24" s="97">
        <v>84</v>
      </c>
      <c r="H24" s="97">
        <v>84</v>
      </c>
      <c r="I24" s="97">
        <v>84</v>
      </c>
      <c r="J24" s="97">
        <v>82</v>
      </c>
      <c r="K24" s="97">
        <v>81</v>
      </c>
      <c r="L24" s="97">
        <v>81</v>
      </c>
      <c r="M24" s="97">
        <v>82</v>
      </c>
      <c r="N24" s="97">
        <v>82.654711156842566</v>
      </c>
      <c r="O24" s="97">
        <v>82.222388004028502</v>
      </c>
    </row>
    <row r="25" spans="1:18" ht="12.75" customHeight="1">
      <c r="A25" s="315" t="s">
        <v>166</v>
      </c>
      <c r="B25" s="309">
        <v>20.427350427350426</v>
      </c>
      <c r="C25" s="309">
        <v>20.822024040325708</v>
      </c>
      <c r="D25" s="309">
        <v>15.895235944908556</v>
      </c>
      <c r="E25" s="309">
        <v>7.014272394750054</v>
      </c>
      <c r="F25" s="310">
        <v>9.2806658299755593</v>
      </c>
      <c r="G25" s="310">
        <v>15</v>
      </c>
      <c r="H25" s="310">
        <v>15</v>
      </c>
      <c r="I25" s="310">
        <v>15</v>
      </c>
      <c r="J25" s="310">
        <v>18</v>
      </c>
      <c r="K25" s="310">
        <v>18</v>
      </c>
      <c r="L25" s="310">
        <v>18</v>
      </c>
      <c r="M25" s="310">
        <v>17</v>
      </c>
      <c r="N25" s="310">
        <v>17.34528884315743</v>
      </c>
      <c r="O25" s="310">
        <v>17.777611995971501</v>
      </c>
    </row>
    <row r="26" spans="1:18" ht="12.75" customHeight="1">
      <c r="A26" s="95" t="s">
        <v>167</v>
      </c>
      <c r="B26" s="69">
        <v>0.29914529914529919</v>
      </c>
      <c r="C26" s="69">
        <v>0.15509887553315238</v>
      </c>
      <c r="D26" s="69">
        <v>0.20320614134116052</v>
      </c>
      <c r="E26" s="69">
        <v>0.68851753568098684</v>
      </c>
      <c r="F26" s="97">
        <v>1</v>
      </c>
      <c r="G26" s="97">
        <v>1</v>
      </c>
      <c r="H26" s="97">
        <v>1</v>
      </c>
      <c r="I26" s="97">
        <v>1</v>
      </c>
      <c r="J26" s="97">
        <v>1</v>
      </c>
      <c r="K26" s="97">
        <v>1</v>
      </c>
      <c r="L26" s="97">
        <v>1</v>
      </c>
      <c r="M26" s="97">
        <v>0</v>
      </c>
      <c r="N26" s="97">
        <v>0</v>
      </c>
      <c r="O26" s="97">
        <v>0</v>
      </c>
    </row>
    <row r="27" spans="1:18" ht="12.75" customHeight="1">
      <c r="A27" s="601" t="s">
        <v>48</v>
      </c>
      <c r="B27" s="601"/>
      <c r="C27" s="601"/>
      <c r="D27" s="601"/>
      <c r="E27" s="601"/>
      <c r="F27" s="601"/>
      <c r="G27" s="601"/>
      <c r="H27" s="601"/>
      <c r="I27" s="601"/>
      <c r="J27" s="601"/>
      <c r="K27" s="601"/>
      <c r="L27" s="601"/>
      <c r="M27" s="601"/>
      <c r="N27" s="601"/>
      <c r="O27" s="601"/>
      <c r="P27" s="5"/>
    </row>
    <row r="28" spans="1:18" ht="25.5" customHeight="1">
      <c r="A28" s="316" t="s">
        <v>315</v>
      </c>
      <c r="B28" s="69">
        <v>0.21367521367521369</v>
      </c>
      <c r="C28" s="69">
        <v>2.0162853819309809</v>
      </c>
      <c r="D28" s="69">
        <v>1.3772860690900881</v>
      </c>
      <c r="E28" s="69">
        <v>0.15061321093021587</v>
      </c>
      <c r="F28" s="97">
        <v>8.5870929387674225E-2</v>
      </c>
      <c r="G28" s="97">
        <v>7.6238881829733166E-2</v>
      </c>
      <c r="H28" s="97">
        <v>0.23386788850706378</v>
      </c>
      <c r="I28" s="97">
        <v>0.68276271521868193</v>
      </c>
      <c r="J28" s="97">
        <v>0.93322818086225023</v>
      </c>
      <c r="K28" s="97">
        <v>0.92962570333523609</v>
      </c>
      <c r="L28" s="97">
        <v>0.11339296963588258</v>
      </c>
      <c r="M28" s="97">
        <v>1.5332132316301891E-2</v>
      </c>
      <c r="N28" s="97">
        <v>1.4699397324709687E-2</v>
      </c>
      <c r="O28" s="97">
        <v>3.7300906412025812E-3</v>
      </c>
    </row>
    <row r="29" spans="1:18" ht="12.75" customHeight="1">
      <c r="A29" s="317" t="s">
        <v>173</v>
      </c>
      <c r="B29" s="307" t="s">
        <v>40</v>
      </c>
      <c r="C29" s="307" t="s">
        <v>40</v>
      </c>
      <c r="D29" s="307" t="s">
        <v>40</v>
      </c>
      <c r="E29" s="307" t="s">
        <v>40</v>
      </c>
      <c r="F29" s="307">
        <v>7.9265473280930046E-2</v>
      </c>
      <c r="G29" s="308">
        <v>6.353240152477764E-2</v>
      </c>
      <c r="H29" s="308">
        <v>0.10022909507445589</v>
      </c>
      <c r="I29" s="308">
        <v>8.4108450425489811E-2</v>
      </c>
      <c r="J29" s="308">
        <v>0.12486855941114616</v>
      </c>
      <c r="K29" s="308">
        <v>0.13047378292424366</v>
      </c>
      <c r="L29" s="308">
        <v>0.13019192810045779</v>
      </c>
      <c r="M29" s="308">
        <v>0.11499099237226418</v>
      </c>
      <c r="N29" s="308">
        <v>0.34543583713067766</v>
      </c>
      <c r="O29" s="308">
        <v>0.34316833899063748</v>
      </c>
      <c r="R29" s="9"/>
    </row>
    <row r="30" spans="1:18" ht="12.75" customHeight="1">
      <c r="A30" s="318" t="s">
        <v>309</v>
      </c>
      <c r="B30" s="69">
        <v>59.957264957264954</v>
      </c>
      <c r="C30" s="69">
        <v>62.582396277626984</v>
      </c>
      <c r="D30" s="69">
        <v>63.69383608037932</v>
      </c>
      <c r="E30" s="69">
        <v>60.00860646919601</v>
      </c>
      <c r="F30" s="97">
        <v>56.793711605786378</v>
      </c>
      <c r="G30" s="97">
        <v>55.984752223634047</v>
      </c>
      <c r="H30" s="97">
        <v>52.768232149675455</v>
      </c>
      <c r="I30" s="97">
        <v>47.590540273105084</v>
      </c>
      <c r="J30" s="97">
        <v>43.97344900105152</v>
      </c>
      <c r="K30" s="97">
        <v>50.203865285819127</v>
      </c>
      <c r="L30" s="97">
        <v>48.095418084078787</v>
      </c>
      <c r="M30" s="97">
        <v>47.602437809038292</v>
      </c>
      <c r="N30" s="97">
        <v>48.607232103483753</v>
      </c>
      <c r="O30" s="97">
        <v>46.055429146928276</v>
      </c>
    </row>
    <row r="31" spans="1:18" ht="12.75" customHeight="1">
      <c r="A31" s="317" t="s">
        <v>310</v>
      </c>
      <c r="B31" s="309">
        <v>9.1025641025641022</v>
      </c>
      <c r="C31" s="309">
        <v>8.1039162466072128</v>
      </c>
      <c r="D31" s="309">
        <v>7.5863626100699939</v>
      </c>
      <c r="E31" s="309">
        <v>9.9332998637309053</v>
      </c>
      <c r="F31" s="310">
        <v>10.998084417729045</v>
      </c>
      <c r="G31" s="310">
        <v>10.806861499364675</v>
      </c>
      <c r="H31" s="310">
        <v>11.239977090492555</v>
      </c>
      <c r="I31" s="310">
        <v>10.849990104888185</v>
      </c>
      <c r="J31" s="310">
        <v>11.579915878023133</v>
      </c>
      <c r="K31" s="310">
        <v>11.228899942917719</v>
      </c>
      <c r="L31" s="310">
        <v>1.0415354248036623</v>
      </c>
      <c r="M31" s="310">
        <v>0.63628349112652838</v>
      </c>
      <c r="N31" s="310">
        <v>0.68352197559900041</v>
      </c>
      <c r="O31" s="310">
        <v>0.54459323361557688</v>
      </c>
    </row>
    <row r="32" spans="1:18" ht="12.75" customHeight="1">
      <c r="A32" s="318" t="s">
        <v>311</v>
      </c>
      <c r="B32" s="69">
        <v>7.3931623931623935</v>
      </c>
      <c r="C32" s="69">
        <v>8.9569600620395491</v>
      </c>
      <c r="D32" s="69">
        <v>8.5572363964777605</v>
      </c>
      <c r="E32" s="69">
        <v>7.0931650290468333</v>
      </c>
      <c r="F32" s="97">
        <v>6.7970143338397513</v>
      </c>
      <c r="G32" s="97">
        <v>9.669631512071156</v>
      </c>
      <c r="H32" s="97">
        <v>9.9799541809851089</v>
      </c>
      <c r="I32" s="97">
        <v>11.765287947753809</v>
      </c>
      <c r="J32" s="97">
        <v>19.656940063091483</v>
      </c>
      <c r="K32" s="97">
        <v>14.009622441490663</v>
      </c>
      <c r="L32" s="97">
        <v>15.266053504682709</v>
      </c>
      <c r="M32" s="97">
        <v>16.202230825252023</v>
      </c>
      <c r="N32" s="97">
        <v>15.412318094958108</v>
      </c>
      <c r="O32" s="97">
        <v>15.386623894960646</v>
      </c>
    </row>
    <row r="33" spans="1:15" ht="12.75" customHeight="1">
      <c r="A33" s="317" t="s">
        <v>168</v>
      </c>
      <c r="B33" s="307" t="s">
        <v>40</v>
      </c>
      <c r="C33" s="307" t="s">
        <v>40</v>
      </c>
      <c r="D33" s="307" t="s">
        <v>40</v>
      </c>
      <c r="E33" s="307" t="s">
        <v>40</v>
      </c>
      <c r="F33" s="307" t="s">
        <v>40</v>
      </c>
      <c r="G33" s="308" t="s">
        <v>40</v>
      </c>
      <c r="H33" s="308" t="s">
        <v>40</v>
      </c>
      <c r="I33" s="308" t="s">
        <v>40</v>
      </c>
      <c r="J33" s="308" t="s">
        <v>40</v>
      </c>
      <c r="K33" s="308" t="s">
        <v>40</v>
      </c>
      <c r="L33" s="308" t="s">
        <v>40</v>
      </c>
      <c r="M33" s="308" t="s">
        <v>40</v>
      </c>
      <c r="N33" s="308" t="s">
        <v>40</v>
      </c>
      <c r="O33" s="308" t="s">
        <v>40</v>
      </c>
    </row>
    <row r="34" spans="1:15" ht="25.5" customHeight="1">
      <c r="A34" s="316" t="s">
        <v>316</v>
      </c>
      <c r="B34" s="69" t="s">
        <v>40</v>
      </c>
      <c r="C34" s="69">
        <v>0.27142303218301667</v>
      </c>
      <c r="D34" s="69">
        <v>0.15804922104312485</v>
      </c>
      <c r="E34" s="69">
        <v>1.4344115326687227E-2</v>
      </c>
      <c r="F34" s="97">
        <v>0.13210912213488341</v>
      </c>
      <c r="G34" s="97">
        <v>0.26048284625158835</v>
      </c>
      <c r="H34" s="97">
        <v>0.22432226040473463</v>
      </c>
      <c r="I34" s="97">
        <v>0.420542252127449</v>
      </c>
      <c r="J34" s="97">
        <v>0.70977917981072558</v>
      </c>
      <c r="K34" s="97">
        <v>0.47296746310038329</v>
      </c>
      <c r="L34" s="97">
        <v>0.49136953508882447</v>
      </c>
      <c r="M34" s="97">
        <v>0.53662463107056613</v>
      </c>
      <c r="N34" s="97">
        <v>0.4924298103777745</v>
      </c>
      <c r="O34" s="97">
        <v>0.43642060502070196</v>
      </c>
    </row>
    <row r="35" spans="1:15" ht="12.75" customHeight="1">
      <c r="A35" s="317" t="s">
        <v>313</v>
      </c>
      <c r="B35" s="309">
        <v>23.333333333333332</v>
      </c>
      <c r="C35" s="309">
        <v>18.030244280728965</v>
      </c>
      <c r="D35" s="309">
        <v>18.627229622939716</v>
      </c>
      <c r="E35" s="309">
        <v>22.713906619809222</v>
      </c>
      <c r="F35" s="310">
        <v>25.034678644560405</v>
      </c>
      <c r="G35" s="310">
        <v>23.06226175349428</v>
      </c>
      <c r="H35" s="310">
        <v>25.381825124093165</v>
      </c>
      <c r="I35" s="310">
        <v>28.542450029685334</v>
      </c>
      <c r="J35" s="310">
        <v>22.916666666666664</v>
      </c>
      <c r="K35" s="310">
        <v>22.531191388730328</v>
      </c>
      <c r="L35" s="310">
        <v>34.337071101591704</v>
      </c>
      <c r="M35" s="310">
        <v>34.616121737130591</v>
      </c>
      <c r="N35" s="310">
        <v>34.04380420402763</v>
      </c>
      <c r="O35" s="310">
        <v>36.834645081875486</v>
      </c>
    </row>
    <row r="36" spans="1:15" ht="12.75" customHeight="1">
      <c r="A36" s="318" t="s">
        <v>314</v>
      </c>
      <c r="B36" s="311" t="s">
        <v>40</v>
      </c>
      <c r="C36" s="311">
        <v>3.8774718883288095E-2</v>
      </c>
      <c r="D36" s="311" t="s">
        <v>40</v>
      </c>
      <c r="E36" s="69">
        <v>8.6064691960123355E-2</v>
      </c>
      <c r="F36" s="311">
        <v>7.9265473280930046E-2</v>
      </c>
      <c r="G36" s="312">
        <v>0</v>
      </c>
      <c r="H36" s="311" t="s">
        <v>40</v>
      </c>
      <c r="I36" s="97">
        <v>0</v>
      </c>
      <c r="J36" s="97">
        <v>0</v>
      </c>
      <c r="K36" s="97">
        <v>0.41588518307102668</v>
      </c>
      <c r="L36" s="97">
        <v>0.19318802234261476</v>
      </c>
      <c r="M36" s="97">
        <v>9.1992793897811342E-2</v>
      </c>
      <c r="N36" s="97">
        <v>0.23151550786417754</v>
      </c>
      <c r="O36" s="97">
        <v>0.11190271923607743</v>
      </c>
    </row>
    <row r="37" spans="1:15" ht="12.75" customHeight="1">
      <c r="A37" s="603" t="s">
        <v>81</v>
      </c>
      <c r="B37" s="603"/>
      <c r="C37" s="603"/>
      <c r="D37" s="603"/>
      <c r="E37" s="603"/>
      <c r="F37" s="603"/>
      <c r="G37" s="603"/>
      <c r="H37" s="603"/>
      <c r="I37" s="603"/>
      <c r="J37" s="603"/>
      <c r="K37" s="603"/>
      <c r="L37" s="603"/>
      <c r="M37" s="603"/>
      <c r="N37" s="603"/>
      <c r="O37" s="603"/>
    </row>
    <row r="38" spans="1:15" ht="12.75" customHeight="1">
      <c r="A38" s="318" t="s">
        <v>174</v>
      </c>
      <c r="B38" s="69">
        <v>22.2</v>
      </c>
      <c r="C38" s="69">
        <v>23.6</v>
      </c>
      <c r="D38" s="69">
        <v>22.9</v>
      </c>
      <c r="E38" s="69">
        <v>21.4</v>
      </c>
      <c r="F38" s="69">
        <v>21.8</v>
      </c>
      <c r="G38" s="97">
        <v>21.8</v>
      </c>
      <c r="H38" s="97">
        <v>21.5</v>
      </c>
      <c r="I38" s="97">
        <v>21.4</v>
      </c>
      <c r="J38" s="97">
        <v>21.6</v>
      </c>
      <c r="K38" s="97">
        <v>21.4</v>
      </c>
      <c r="L38" s="97">
        <v>20.9</v>
      </c>
      <c r="M38" s="97">
        <v>21.1</v>
      </c>
      <c r="N38" s="97">
        <v>20.858665295000002</v>
      </c>
      <c r="O38" s="97">
        <v>20.583721883999999</v>
      </c>
    </row>
    <row r="39" spans="1:15" ht="12.75" customHeight="1">
      <c r="A39" s="604" t="s">
        <v>51</v>
      </c>
      <c r="B39" s="604"/>
      <c r="C39" s="604"/>
      <c r="D39" s="604"/>
      <c r="E39" s="604"/>
      <c r="F39" s="604"/>
      <c r="G39" s="604"/>
      <c r="H39" s="604"/>
      <c r="I39" s="604"/>
      <c r="J39" s="604"/>
      <c r="K39" s="604"/>
      <c r="L39" s="604"/>
      <c r="M39" s="604"/>
      <c r="N39" s="604"/>
      <c r="O39" s="604"/>
    </row>
    <row r="40" spans="1:15" ht="12.75" customHeight="1">
      <c r="A40" s="602" t="s">
        <v>18</v>
      </c>
      <c r="B40" s="602"/>
      <c r="C40" s="602"/>
      <c r="D40" s="602"/>
      <c r="E40" s="602"/>
      <c r="F40" s="602"/>
      <c r="G40" s="602"/>
      <c r="H40" s="602"/>
      <c r="I40" s="602"/>
      <c r="J40" s="602"/>
      <c r="K40" s="602"/>
      <c r="L40" s="602"/>
      <c r="M40" s="602"/>
      <c r="N40" s="602"/>
      <c r="O40" s="602"/>
    </row>
    <row r="41" spans="1:15" ht="12.75" customHeight="1">
      <c r="A41" s="319" t="s">
        <v>191</v>
      </c>
      <c r="B41" s="321">
        <v>75</v>
      </c>
      <c r="C41" s="321">
        <v>100</v>
      </c>
      <c r="D41" s="321">
        <v>99</v>
      </c>
      <c r="E41" s="321">
        <v>8704</v>
      </c>
      <c r="F41" s="322">
        <v>8734</v>
      </c>
      <c r="G41" s="322">
        <v>8199</v>
      </c>
      <c r="H41" s="322">
        <v>10949</v>
      </c>
      <c r="I41" s="322">
        <v>9129</v>
      </c>
      <c r="J41" s="322">
        <v>2397</v>
      </c>
      <c r="K41" s="322">
        <v>10449</v>
      </c>
      <c r="L41" s="322">
        <v>10971</v>
      </c>
      <c r="M41" s="322">
        <v>11051</v>
      </c>
      <c r="N41" s="322">
        <v>10708</v>
      </c>
      <c r="O41" s="322">
        <v>10935</v>
      </c>
    </row>
    <row r="42" spans="1:15" ht="12.75" customHeight="1">
      <c r="A42" s="320" t="s">
        <v>46</v>
      </c>
      <c r="B42" s="323">
        <v>22</v>
      </c>
      <c r="C42" s="323">
        <v>28</v>
      </c>
      <c r="D42" s="323">
        <v>210</v>
      </c>
      <c r="E42" s="323">
        <v>477</v>
      </c>
      <c r="F42" s="324">
        <v>633</v>
      </c>
      <c r="G42" s="324">
        <v>835</v>
      </c>
      <c r="H42" s="324">
        <v>1068</v>
      </c>
      <c r="I42" s="324">
        <v>1505</v>
      </c>
      <c r="J42" s="324">
        <v>1331</v>
      </c>
      <c r="K42" s="324">
        <v>1248</v>
      </c>
      <c r="L42" s="324">
        <v>1717</v>
      </c>
      <c r="M42" s="324">
        <v>1597</v>
      </c>
      <c r="N42" s="324">
        <v>1823</v>
      </c>
      <c r="O42" s="324">
        <v>2209</v>
      </c>
    </row>
    <row r="43" spans="1:15" ht="12.75" customHeight="1">
      <c r="A43" s="319" t="s">
        <v>175</v>
      </c>
      <c r="B43" s="321">
        <v>313</v>
      </c>
      <c r="C43" s="321">
        <v>654</v>
      </c>
      <c r="D43" s="321">
        <v>1318</v>
      </c>
      <c r="E43" s="321">
        <v>828</v>
      </c>
      <c r="F43" s="322">
        <v>1920</v>
      </c>
      <c r="G43" s="322">
        <v>2080</v>
      </c>
      <c r="H43" s="322">
        <v>2260</v>
      </c>
      <c r="I43" s="322">
        <v>2500</v>
      </c>
      <c r="J43" s="322">
        <v>2499</v>
      </c>
      <c r="K43" s="322">
        <v>2229</v>
      </c>
      <c r="L43" s="322">
        <v>2299</v>
      </c>
      <c r="M43" s="322">
        <v>2457</v>
      </c>
      <c r="N43" s="322">
        <v>2647</v>
      </c>
      <c r="O43" s="322">
        <v>2379</v>
      </c>
    </row>
    <row r="44" spans="1:15" ht="12.75" customHeight="1">
      <c r="A44" s="320" t="s">
        <v>176</v>
      </c>
      <c r="B44" s="323">
        <v>97</v>
      </c>
      <c r="C44" s="323">
        <v>147</v>
      </c>
      <c r="D44" s="323">
        <v>35</v>
      </c>
      <c r="E44" s="323">
        <v>15</v>
      </c>
      <c r="F44" s="324">
        <v>32</v>
      </c>
      <c r="G44" s="324">
        <v>70</v>
      </c>
      <c r="H44" s="324">
        <v>76</v>
      </c>
      <c r="I44" s="324">
        <v>64</v>
      </c>
      <c r="J44" s="324">
        <v>48</v>
      </c>
      <c r="K44" s="324">
        <v>54</v>
      </c>
      <c r="L44" s="324">
        <v>60</v>
      </c>
      <c r="M44" s="324">
        <v>354</v>
      </c>
      <c r="N44" s="324">
        <v>248</v>
      </c>
      <c r="O44" s="324">
        <v>353</v>
      </c>
    </row>
    <row r="45" spans="1:15" ht="12.75" customHeight="1">
      <c r="A45" s="319" t="s">
        <v>177</v>
      </c>
      <c r="B45" s="311" t="s">
        <v>40</v>
      </c>
      <c r="C45" s="311" t="s">
        <v>40</v>
      </c>
      <c r="D45" s="311" t="s">
        <v>40</v>
      </c>
      <c r="E45" s="311" t="s">
        <v>40</v>
      </c>
      <c r="F45" s="322">
        <v>56</v>
      </c>
      <c r="G45" s="322">
        <v>10</v>
      </c>
      <c r="H45" s="322">
        <v>140</v>
      </c>
      <c r="I45" s="322">
        <v>175</v>
      </c>
      <c r="J45" s="322">
        <v>24</v>
      </c>
      <c r="K45" s="322">
        <v>184</v>
      </c>
      <c r="L45" s="322">
        <v>44</v>
      </c>
      <c r="M45" s="322">
        <v>42</v>
      </c>
      <c r="N45" s="322">
        <v>50</v>
      </c>
      <c r="O45" s="322">
        <v>82</v>
      </c>
    </row>
    <row r="46" spans="1:15" ht="12.75" customHeight="1">
      <c r="A46" s="320" t="s">
        <v>178</v>
      </c>
      <c r="B46" s="323">
        <v>126</v>
      </c>
      <c r="C46" s="307" t="s">
        <v>40</v>
      </c>
      <c r="D46" s="307" t="s">
        <v>40</v>
      </c>
      <c r="E46" s="323">
        <v>15</v>
      </c>
      <c r="F46" s="324">
        <v>17</v>
      </c>
      <c r="G46" s="324">
        <v>39</v>
      </c>
      <c r="H46" s="324">
        <v>46</v>
      </c>
      <c r="I46" s="324">
        <v>206</v>
      </c>
      <c r="J46" s="324">
        <v>218</v>
      </c>
      <c r="K46" s="324">
        <v>429</v>
      </c>
      <c r="L46" s="324">
        <v>113</v>
      </c>
      <c r="M46" s="324">
        <v>63</v>
      </c>
      <c r="N46" s="324">
        <v>247</v>
      </c>
      <c r="O46" s="324">
        <v>253</v>
      </c>
    </row>
    <row r="47" spans="1:15" ht="12.75" customHeight="1">
      <c r="A47" s="319" t="s">
        <v>179</v>
      </c>
      <c r="B47" s="321">
        <v>257</v>
      </c>
      <c r="C47" s="321">
        <v>286</v>
      </c>
      <c r="D47" s="321">
        <v>460</v>
      </c>
      <c r="E47" s="321">
        <v>630</v>
      </c>
      <c r="F47" s="322">
        <v>453</v>
      </c>
      <c r="G47" s="322">
        <v>615</v>
      </c>
      <c r="H47" s="322">
        <v>646</v>
      </c>
      <c r="I47" s="322">
        <v>670</v>
      </c>
      <c r="J47" s="322">
        <v>786</v>
      </c>
      <c r="K47" s="322">
        <v>1105</v>
      </c>
      <c r="L47" s="322">
        <v>963</v>
      </c>
      <c r="M47" s="322">
        <v>1017</v>
      </c>
      <c r="N47" s="322">
        <v>1102</v>
      </c>
      <c r="O47" s="322">
        <v>1143</v>
      </c>
    </row>
    <row r="48" spans="1:15" ht="12.75" customHeight="1">
      <c r="A48" s="320" t="s">
        <v>180</v>
      </c>
      <c r="B48" s="323">
        <v>84</v>
      </c>
      <c r="C48" s="323">
        <v>86</v>
      </c>
      <c r="D48" s="323">
        <v>95</v>
      </c>
      <c r="E48" s="323">
        <v>96</v>
      </c>
      <c r="F48" s="324">
        <v>66</v>
      </c>
      <c r="G48" s="324">
        <v>44</v>
      </c>
      <c r="H48" s="324">
        <v>70</v>
      </c>
      <c r="I48" s="324">
        <v>45</v>
      </c>
      <c r="J48" s="324">
        <v>39</v>
      </c>
      <c r="K48" s="324">
        <v>40</v>
      </c>
      <c r="L48" s="324">
        <v>20</v>
      </c>
      <c r="M48" s="324">
        <v>39</v>
      </c>
      <c r="N48" s="324">
        <v>124</v>
      </c>
      <c r="O48" s="324">
        <v>125</v>
      </c>
    </row>
    <row r="49" spans="1:15" ht="12.75" customHeight="1">
      <c r="A49" s="319" t="s">
        <v>181</v>
      </c>
      <c r="B49" s="311" t="s">
        <v>40</v>
      </c>
      <c r="C49" s="311" t="s">
        <v>40</v>
      </c>
      <c r="D49" s="321">
        <v>460</v>
      </c>
      <c r="E49" s="321">
        <v>501</v>
      </c>
      <c r="F49" s="322">
        <v>444</v>
      </c>
      <c r="G49" s="322">
        <v>522</v>
      </c>
      <c r="H49" s="322">
        <v>872</v>
      </c>
      <c r="I49" s="322">
        <v>785</v>
      </c>
      <c r="J49" s="322">
        <v>1397</v>
      </c>
      <c r="K49" s="322">
        <v>1549</v>
      </c>
      <c r="L49" s="322">
        <v>1051</v>
      </c>
      <c r="M49" s="322">
        <v>1006</v>
      </c>
      <c r="N49" s="322">
        <v>1239</v>
      </c>
      <c r="O49" s="322">
        <v>1240</v>
      </c>
    </row>
    <row r="50" spans="1:15" ht="12.75" customHeight="1">
      <c r="A50" s="320" t="s">
        <v>182</v>
      </c>
      <c r="B50" s="323">
        <v>864</v>
      </c>
      <c r="C50" s="323">
        <v>758</v>
      </c>
      <c r="D50" s="323">
        <v>1128</v>
      </c>
      <c r="E50" s="323">
        <v>1438</v>
      </c>
      <c r="F50" s="324">
        <v>1573</v>
      </c>
      <c r="G50" s="324">
        <v>1777</v>
      </c>
      <c r="H50" s="324">
        <v>2834</v>
      </c>
      <c r="I50" s="324">
        <v>2961</v>
      </c>
      <c r="J50" s="324">
        <v>3915</v>
      </c>
      <c r="K50" s="324">
        <v>4726</v>
      </c>
      <c r="L50" s="324">
        <v>3685</v>
      </c>
      <c r="M50" s="324">
        <v>3827</v>
      </c>
      <c r="N50" s="324">
        <v>4874</v>
      </c>
      <c r="O50" s="324">
        <v>3734</v>
      </c>
    </row>
    <row r="51" spans="1:15" ht="12.75" customHeight="1">
      <c r="A51" s="319" t="s">
        <v>183</v>
      </c>
      <c r="B51" s="321">
        <v>144</v>
      </c>
      <c r="C51" s="321">
        <v>168</v>
      </c>
      <c r="D51" s="321">
        <v>207</v>
      </c>
      <c r="E51" s="321">
        <v>231</v>
      </c>
      <c r="F51" s="322">
        <v>299</v>
      </c>
      <c r="G51" s="322">
        <v>414</v>
      </c>
      <c r="H51" s="322">
        <v>589</v>
      </c>
      <c r="I51" s="322">
        <v>579</v>
      </c>
      <c r="J51" s="322">
        <v>645</v>
      </c>
      <c r="K51" s="322">
        <v>713</v>
      </c>
      <c r="L51" s="322">
        <v>747</v>
      </c>
      <c r="M51" s="322">
        <v>862</v>
      </c>
      <c r="N51" s="322">
        <v>906</v>
      </c>
      <c r="O51" s="322">
        <v>864</v>
      </c>
    </row>
    <row r="52" spans="1:15" ht="12.75" customHeight="1">
      <c r="A52" s="320" t="s">
        <v>192</v>
      </c>
      <c r="B52" s="323">
        <v>6</v>
      </c>
      <c r="C52" s="307" t="s">
        <v>40</v>
      </c>
      <c r="D52" s="323">
        <v>55</v>
      </c>
      <c r="E52" s="323">
        <v>433</v>
      </c>
      <c r="F52" s="324">
        <v>589</v>
      </c>
      <c r="G52" s="324">
        <v>840</v>
      </c>
      <c r="H52" s="324">
        <v>913</v>
      </c>
      <c r="I52" s="324">
        <v>972</v>
      </c>
      <c r="J52" s="324">
        <v>1075</v>
      </c>
      <c r="K52" s="324">
        <v>1246</v>
      </c>
      <c r="L52" s="324">
        <v>1544</v>
      </c>
      <c r="M52" s="324">
        <v>1527</v>
      </c>
      <c r="N52" s="324">
        <v>1764</v>
      </c>
      <c r="O52" s="324">
        <v>2022</v>
      </c>
    </row>
    <row r="53" spans="1:15" ht="15" customHeight="1">
      <c r="A53" s="319" t="s">
        <v>184</v>
      </c>
      <c r="B53" s="321">
        <v>110</v>
      </c>
      <c r="C53" s="321">
        <v>60</v>
      </c>
      <c r="D53" s="321">
        <v>14</v>
      </c>
      <c r="E53" s="321">
        <v>110</v>
      </c>
      <c r="F53" s="322">
        <v>102</v>
      </c>
      <c r="G53" s="322">
        <v>98</v>
      </c>
      <c r="H53" s="322">
        <v>149</v>
      </c>
      <c r="I53" s="322">
        <v>277</v>
      </c>
      <c r="J53" s="322">
        <v>271</v>
      </c>
      <c r="K53" s="322">
        <v>320</v>
      </c>
      <c r="L53" s="322">
        <v>331</v>
      </c>
      <c r="M53" s="322">
        <v>517</v>
      </c>
      <c r="N53" s="322">
        <v>375</v>
      </c>
      <c r="O53" s="322">
        <v>258</v>
      </c>
    </row>
    <row r="54" spans="1:15">
      <c r="A54" s="320" t="s">
        <v>185</v>
      </c>
      <c r="B54" s="323">
        <v>23</v>
      </c>
      <c r="C54" s="323">
        <v>49</v>
      </c>
      <c r="D54" s="307" t="s">
        <v>40</v>
      </c>
      <c r="E54" s="323">
        <v>38</v>
      </c>
      <c r="F54" s="324">
        <v>67</v>
      </c>
      <c r="G54" s="324">
        <v>52</v>
      </c>
      <c r="H54" s="324">
        <v>120</v>
      </c>
      <c r="I54" s="324">
        <v>43</v>
      </c>
      <c r="J54" s="324">
        <v>43</v>
      </c>
      <c r="K54" s="324">
        <v>50</v>
      </c>
      <c r="L54" s="324">
        <v>91</v>
      </c>
      <c r="M54" s="324">
        <v>72</v>
      </c>
      <c r="N54" s="324">
        <v>96</v>
      </c>
      <c r="O54" s="324">
        <v>140</v>
      </c>
    </row>
    <row r="55" spans="1:15">
      <c r="A55" s="319" t="s">
        <v>186</v>
      </c>
      <c r="B55" s="321">
        <v>205</v>
      </c>
      <c r="C55" s="321">
        <v>186</v>
      </c>
      <c r="D55" s="321">
        <v>258</v>
      </c>
      <c r="E55" s="321">
        <v>280</v>
      </c>
      <c r="F55" s="322">
        <v>39</v>
      </c>
      <c r="G55" s="322">
        <v>40</v>
      </c>
      <c r="H55" s="322">
        <v>54</v>
      </c>
      <c r="I55" s="322">
        <v>51</v>
      </c>
      <c r="J55" s="322">
        <v>391</v>
      </c>
      <c r="K55" s="322">
        <v>25</v>
      </c>
      <c r="L55" s="311" t="s">
        <v>40</v>
      </c>
      <c r="M55" s="322">
        <v>349</v>
      </c>
      <c r="N55" s="322">
        <v>417</v>
      </c>
      <c r="O55" s="322">
        <v>430</v>
      </c>
    </row>
    <row r="56" spans="1:15" ht="13.5">
      <c r="A56" s="320" t="s">
        <v>193</v>
      </c>
      <c r="B56" s="323">
        <v>14</v>
      </c>
      <c r="C56" s="323">
        <v>57</v>
      </c>
      <c r="D56" s="323">
        <v>90</v>
      </c>
      <c r="E56" s="323">
        <v>147</v>
      </c>
      <c r="F56" s="324">
        <v>115</v>
      </c>
      <c r="G56" s="324">
        <v>105</v>
      </c>
      <c r="H56" s="325">
        <v>166</v>
      </c>
      <c r="I56" s="326">
        <v>250</v>
      </c>
      <c r="J56" s="326">
        <v>137</v>
      </c>
      <c r="K56" s="326">
        <v>159</v>
      </c>
      <c r="L56" s="326">
        <v>175</v>
      </c>
      <c r="M56" s="326">
        <v>1309</v>
      </c>
      <c r="N56" s="326">
        <v>592</v>
      </c>
      <c r="O56" s="326">
        <v>642</v>
      </c>
    </row>
    <row r="57" spans="1:15" ht="133.5" customHeight="1">
      <c r="A57" s="512" t="s">
        <v>194</v>
      </c>
      <c r="B57" s="512"/>
      <c r="C57" s="512"/>
      <c r="D57" s="512"/>
      <c r="E57" s="512"/>
      <c r="F57" s="512"/>
      <c r="G57" s="512"/>
      <c r="H57" s="512"/>
      <c r="I57" s="512"/>
      <c r="J57" s="512"/>
      <c r="K57" s="512"/>
      <c r="L57" s="90"/>
      <c r="M57" s="90"/>
      <c r="N57" s="90"/>
      <c r="O57" s="90"/>
    </row>
    <row r="58" spans="1:15">
      <c r="A58" s="598"/>
      <c r="B58" s="598"/>
      <c r="C58" s="598"/>
      <c r="D58" s="598"/>
      <c r="E58" s="598"/>
      <c r="F58" s="598"/>
      <c r="G58" s="598"/>
    </row>
    <row r="59" spans="1:15" ht="14.25" customHeight="1"/>
  </sheetData>
  <mergeCells count="18">
    <mergeCell ref="A1:O1"/>
    <mergeCell ref="A7:O7"/>
    <mergeCell ref="A3:A4"/>
    <mergeCell ref="A2:O2"/>
    <mergeCell ref="B3:O3"/>
    <mergeCell ref="A5:O5"/>
    <mergeCell ref="A58:G58"/>
    <mergeCell ref="A57:K57"/>
    <mergeCell ref="A9:O9"/>
    <mergeCell ref="A13:O13"/>
    <mergeCell ref="A14:O14"/>
    <mergeCell ref="A17:O17"/>
    <mergeCell ref="A40:O40"/>
    <mergeCell ref="A20:O20"/>
    <mergeCell ref="A23:O23"/>
    <mergeCell ref="A27:O27"/>
    <mergeCell ref="A37:O37"/>
    <mergeCell ref="A39:O39"/>
  </mergeCells>
  <hyperlinks>
    <hyperlink ref="A1:B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2020 - 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U55"/>
  <sheetViews>
    <sheetView showGridLines="0" zoomScaleNormal="100" workbookViewId="0">
      <selection sqref="A1:R1"/>
    </sheetView>
  </sheetViews>
  <sheetFormatPr baseColWidth="10" defaultColWidth="10.85546875" defaultRowHeight="12.75"/>
  <cols>
    <col min="1" max="1" width="26.28515625" customWidth="1"/>
    <col min="2" max="15" width="7.5703125" customWidth="1"/>
    <col min="16" max="17" width="7.5703125" style="81" customWidth="1"/>
    <col min="18" max="18" width="7.5703125" style="73" customWidth="1"/>
    <col min="19" max="16384" width="10.85546875" style="5"/>
  </cols>
  <sheetData>
    <row r="1" spans="1:21" ht="24" customHeight="1">
      <c r="A1" s="502" t="s">
        <v>149</v>
      </c>
      <c r="B1" s="502"/>
      <c r="C1" s="502"/>
      <c r="D1" s="502"/>
      <c r="E1" s="502"/>
      <c r="F1" s="502"/>
      <c r="G1" s="502"/>
      <c r="H1" s="502"/>
      <c r="I1" s="502"/>
      <c r="J1" s="502"/>
      <c r="K1" s="502"/>
      <c r="L1" s="502"/>
      <c r="M1" s="502"/>
      <c r="N1" s="502"/>
      <c r="O1" s="502"/>
      <c r="P1" s="502"/>
      <c r="Q1" s="502"/>
      <c r="R1" s="502"/>
    </row>
    <row r="2" spans="1:21" ht="15" customHeight="1">
      <c r="A2" s="509" t="s">
        <v>188</v>
      </c>
      <c r="B2" s="567"/>
      <c r="C2" s="567"/>
      <c r="D2" s="567"/>
      <c r="E2" s="567"/>
      <c r="F2" s="567"/>
      <c r="G2" s="567"/>
      <c r="H2" s="567"/>
      <c r="I2" s="567"/>
      <c r="J2" s="567"/>
      <c r="K2" s="567"/>
      <c r="L2" s="567"/>
      <c r="M2" s="567"/>
      <c r="N2" s="567"/>
      <c r="O2" s="567"/>
      <c r="P2" s="82"/>
      <c r="Q2" s="82"/>
      <c r="R2" s="80"/>
      <c r="S2" s="83"/>
    </row>
    <row r="3" spans="1:21" ht="15" customHeight="1">
      <c r="A3" s="612" t="s">
        <v>36</v>
      </c>
      <c r="B3" s="618" t="s">
        <v>21</v>
      </c>
      <c r="C3" s="619"/>
      <c r="D3" s="619"/>
      <c r="E3" s="619"/>
      <c r="F3" s="619"/>
      <c r="G3" s="619"/>
      <c r="H3" s="619"/>
      <c r="I3" s="619"/>
      <c r="J3" s="619"/>
      <c r="K3" s="619"/>
      <c r="L3" s="619"/>
      <c r="M3" s="619"/>
      <c r="N3" s="619"/>
      <c r="O3" s="619"/>
      <c r="P3" s="619"/>
      <c r="Q3" s="619"/>
      <c r="R3" s="619"/>
      <c r="S3"/>
      <c r="T3"/>
    </row>
    <row r="4" spans="1:21" ht="13.5">
      <c r="A4" s="613"/>
      <c r="B4" s="198">
        <v>1995</v>
      </c>
      <c r="C4" s="198">
        <v>2000</v>
      </c>
      <c r="D4" s="198">
        <v>2005</v>
      </c>
      <c r="E4" s="198">
        <v>2006</v>
      </c>
      <c r="F4" s="198">
        <v>2007</v>
      </c>
      <c r="G4" s="198">
        <v>2008</v>
      </c>
      <c r="H4" s="199">
        <v>2009</v>
      </c>
      <c r="I4" s="199">
        <v>2010</v>
      </c>
      <c r="J4" s="199">
        <v>2011</v>
      </c>
      <c r="K4" s="200">
        <v>2012</v>
      </c>
      <c r="L4" s="200">
        <v>2013</v>
      </c>
      <c r="M4" s="200">
        <v>2014</v>
      </c>
      <c r="N4" s="200">
        <v>2015</v>
      </c>
      <c r="O4" s="1">
        <v>2016</v>
      </c>
      <c r="P4" s="1">
        <v>2017</v>
      </c>
      <c r="Q4" s="1">
        <v>2018</v>
      </c>
      <c r="R4" s="1" t="s">
        <v>143</v>
      </c>
      <c r="S4"/>
      <c r="T4"/>
    </row>
    <row r="5" spans="1:21" ht="12.75" customHeight="1">
      <c r="A5" s="613"/>
      <c r="B5" s="610" t="s">
        <v>271</v>
      </c>
      <c r="C5" s="611"/>
      <c r="D5" s="611"/>
      <c r="E5" s="611"/>
      <c r="F5" s="611"/>
      <c r="G5" s="611"/>
      <c r="H5" s="611"/>
      <c r="I5" s="611"/>
      <c r="J5" s="611"/>
      <c r="K5" s="611"/>
      <c r="L5" s="611"/>
      <c r="M5" s="611"/>
      <c r="N5" s="611"/>
      <c r="O5" s="611"/>
      <c r="P5" s="611"/>
      <c r="Q5" s="611"/>
      <c r="R5" s="611"/>
      <c r="S5" s="11"/>
      <c r="T5"/>
    </row>
    <row r="6" spans="1:21" ht="12.75" customHeight="1">
      <c r="A6" s="614"/>
      <c r="B6" s="615" t="s">
        <v>19</v>
      </c>
      <c r="C6" s="616"/>
      <c r="D6" s="616"/>
      <c r="E6" s="616"/>
      <c r="F6" s="616"/>
      <c r="G6" s="616"/>
      <c r="H6" s="616"/>
      <c r="I6" s="616"/>
      <c r="J6" s="616"/>
      <c r="K6" s="616"/>
      <c r="L6" s="616"/>
      <c r="M6" s="616"/>
      <c r="N6" s="616"/>
      <c r="O6" s="616"/>
      <c r="P6" s="616"/>
      <c r="Q6" s="616"/>
      <c r="R6" s="616"/>
      <c r="S6" s="11"/>
      <c r="T6" s="81"/>
    </row>
    <row r="7" spans="1:21">
      <c r="A7" s="7" t="s">
        <v>29</v>
      </c>
      <c r="B7" s="347">
        <v>31.168930523626099</v>
      </c>
      <c r="C7" s="348">
        <v>31.311538473766369</v>
      </c>
      <c r="D7" s="348">
        <v>33.065139158503321</v>
      </c>
      <c r="E7" s="348">
        <v>33.973760374918072</v>
      </c>
      <c r="F7" s="349">
        <v>35.183750276732347</v>
      </c>
      <c r="G7" s="348">
        <v>38.42414462570283</v>
      </c>
      <c r="H7" s="348">
        <v>39.07625514703976</v>
      </c>
      <c r="I7" s="350">
        <v>38.680815459910747</v>
      </c>
      <c r="J7" s="350">
        <v>38.394750437592052</v>
      </c>
      <c r="K7" s="350">
        <v>40.4</v>
      </c>
      <c r="L7" s="351">
        <v>40.5</v>
      </c>
      <c r="M7" s="351">
        <v>41.703407925020102</v>
      </c>
      <c r="N7" s="351">
        <v>41.4</v>
      </c>
      <c r="O7" s="351">
        <v>41.818895166352796</v>
      </c>
      <c r="P7" s="351">
        <v>42.485667405868668</v>
      </c>
      <c r="Q7" s="351">
        <v>42.526833290671021</v>
      </c>
      <c r="R7" s="351">
        <v>43.445384442614362</v>
      </c>
    </row>
    <row r="8" spans="1:21" ht="12" customHeight="1">
      <c r="A8" s="342" t="s">
        <v>124</v>
      </c>
      <c r="B8" s="352">
        <v>30.836636445092413</v>
      </c>
      <c r="C8" s="353">
        <v>31.781468766682146</v>
      </c>
      <c r="D8" s="353">
        <v>32.904882388714121</v>
      </c>
      <c r="E8" s="353">
        <v>33.724780757091672</v>
      </c>
      <c r="F8" s="353">
        <v>35.435446761965828</v>
      </c>
      <c r="G8" s="353">
        <v>39.351345475790943</v>
      </c>
      <c r="H8" s="353">
        <v>39.649890175276461</v>
      </c>
      <c r="I8" s="353">
        <v>39.199875949759658</v>
      </c>
      <c r="J8" s="353">
        <v>38.972869709518832</v>
      </c>
      <c r="K8" s="353">
        <v>41.5</v>
      </c>
      <c r="L8" s="354">
        <v>41.367335511200281</v>
      </c>
      <c r="M8" s="355">
        <v>42.931503998497547</v>
      </c>
      <c r="N8" s="354">
        <v>42.730113686929947</v>
      </c>
      <c r="O8" s="354">
        <v>43.034659534158031</v>
      </c>
      <c r="P8" s="354">
        <v>43.695887172544779</v>
      </c>
      <c r="Q8" s="354">
        <v>43.742048406393145</v>
      </c>
      <c r="R8" s="354">
        <v>44.010202869815302</v>
      </c>
      <c r="S8" s="15"/>
      <c r="T8" s="15"/>
      <c r="U8" s="15"/>
    </row>
    <row r="9" spans="1:21" ht="12" customHeight="1">
      <c r="A9" s="343" t="s">
        <v>125</v>
      </c>
      <c r="B9" s="347">
        <v>36.129241855931951</v>
      </c>
      <c r="C9" s="348">
        <v>32.354288093255619</v>
      </c>
      <c r="D9" s="348">
        <v>32.845742111263547</v>
      </c>
      <c r="E9" s="348">
        <v>34.320387382181217</v>
      </c>
      <c r="F9" s="349">
        <v>33.614109448804754</v>
      </c>
      <c r="G9" s="348">
        <v>34.770006517339553</v>
      </c>
      <c r="H9" s="348">
        <v>35.424512012629293</v>
      </c>
      <c r="I9" s="350">
        <v>35.690554474875626</v>
      </c>
      <c r="J9" s="350">
        <v>34.281085727510167</v>
      </c>
      <c r="K9" s="350">
        <v>34.5</v>
      </c>
      <c r="L9" s="351">
        <v>34.5</v>
      </c>
      <c r="M9" s="351">
        <v>34.543995915837073</v>
      </c>
      <c r="N9" s="351">
        <v>34.658710785643251</v>
      </c>
      <c r="O9" s="351">
        <v>36.360041698119986</v>
      </c>
      <c r="P9" s="351">
        <v>35.689574399077443</v>
      </c>
      <c r="Q9" s="351">
        <v>34.92383593215456</v>
      </c>
      <c r="R9" s="351">
        <v>40.397013046658387</v>
      </c>
      <c r="S9" s="16"/>
      <c r="T9" s="16"/>
      <c r="U9" s="16"/>
    </row>
    <row r="10" spans="1:21">
      <c r="A10" s="342" t="s">
        <v>159</v>
      </c>
      <c r="B10" s="352">
        <v>27.761681153628402</v>
      </c>
      <c r="C10" s="353">
        <v>26.923076923076923</v>
      </c>
      <c r="D10" s="353">
        <v>34.493972081218274</v>
      </c>
      <c r="E10" s="353">
        <v>35.235370330382203</v>
      </c>
      <c r="F10" s="353">
        <v>35.693324455623781</v>
      </c>
      <c r="G10" s="353">
        <v>37.059895240264176</v>
      </c>
      <c r="H10" s="353">
        <v>39.935584371842367</v>
      </c>
      <c r="I10" s="353">
        <v>38.673806406222518</v>
      </c>
      <c r="J10" s="353">
        <v>38.684375841335367</v>
      </c>
      <c r="K10" s="353">
        <v>39.299999999999997</v>
      </c>
      <c r="L10" s="354">
        <v>40.6</v>
      </c>
      <c r="M10" s="354">
        <v>40.074625533358329</v>
      </c>
      <c r="N10" s="354">
        <v>38.945208785903937</v>
      </c>
      <c r="O10" s="354">
        <v>38.846737481031866</v>
      </c>
      <c r="P10" s="354">
        <v>40.833549306725416</v>
      </c>
      <c r="Q10" s="354">
        <v>41.417067661789254</v>
      </c>
      <c r="R10" s="354">
        <v>42.801334744038414</v>
      </c>
      <c r="S10" s="16"/>
      <c r="T10" s="16"/>
      <c r="U10" s="16"/>
    </row>
    <row r="11" spans="1:21" ht="13.5">
      <c r="A11" s="344" t="s">
        <v>317</v>
      </c>
      <c r="B11" s="347">
        <v>34.298690889660698</v>
      </c>
      <c r="C11" s="348">
        <v>34.158314116760657</v>
      </c>
      <c r="D11" s="348">
        <v>33.807333898099962</v>
      </c>
      <c r="E11" s="348">
        <v>34.769780585106389</v>
      </c>
      <c r="F11" s="349">
        <v>36.942568276209251</v>
      </c>
      <c r="G11" s="348">
        <v>46.797777814411234</v>
      </c>
      <c r="H11" s="348">
        <v>46.540928644693132</v>
      </c>
      <c r="I11" s="350">
        <v>46.068777905910878</v>
      </c>
      <c r="J11" s="350">
        <v>46.619075692717807</v>
      </c>
      <c r="K11" s="350">
        <v>47.673632836941557</v>
      </c>
      <c r="L11" s="351">
        <v>47.79929013492562</v>
      </c>
      <c r="M11" s="351">
        <v>48.932602214650764</v>
      </c>
      <c r="N11" s="351">
        <v>48.548636399360774</v>
      </c>
      <c r="O11" s="351">
        <v>48.380050964688756</v>
      </c>
      <c r="P11" s="351">
        <v>49.746186112372762</v>
      </c>
      <c r="Q11" s="351">
        <v>50.38037173918908</v>
      </c>
      <c r="R11" s="351">
        <v>50.662378018862782</v>
      </c>
      <c r="T11" s="8"/>
    </row>
    <row r="12" spans="1:21">
      <c r="A12" s="345" t="s">
        <v>46</v>
      </c>
      <c r="B12" s="352">
        <v>30.408215955707281</v>
      </c>
      <c r="C12" s="353">
        <v>30.854247672911512</v>
      </c>
      <c r="D12" s="353">
        <v>30.74943584464943</v>
      </c>
      <c r="E12" s="353">
        <v>30.699591648046841</v>
      </c>
      <c r="F12" s="353">
        <v>32.846894933091058</v>
      </c>
      <c r="G12" s="353">
        <v>36.204796276431338</v>
      </c>
      <c r="H12" s="353">
        <v>37.556913390091566</v>
      </c>
      <c r="I12" s="353">
        <v>36.559637986687058</v>
      </c>
      <c r="J12" s="353">
        <v>34.575564535851953</v>
      </c>
      <c r="K12" s="353">
        <v>40.073194329542744</v>
      </c>
      <c r="L12" s="354">
        <v>37.907352362338315</v>
      </c>
      <c r="M12" s="354">
        <v>39.202157079646014</v>
      </c>
      <c r="N12" s="354">
        <v>39.031028117968823</v>
      </c>
      <c r="O12" s="354">
        <v>38.939499162547492</v>
      </c>
      <c r="P12" s="354">
        <v>39.14996365146952</v>
      </c>
      <c r="Q12" s="354">
        <v>40.466900935352179</v>
      </c>
      <c r="R12" s="354">
        <v>39.752290912932104</v>
      </c>
      <c r="T12" s="8"/>
    </row>
    <row r="13" spans="1:21">
      <c r="A13" s="344" t="s">
        <v>318</v>
      </c>
      <c r="B13" s="347">
        <v>26.076036077177761</v>
      </c>
      <c r="C13" s="348">
        <v>21.7508896797153</v>
      </c>
      <c r="D13" s="348">
        <v>29.211746522411129</v>
      </c>
      <c r="E13" s="348">
        <v>30.751058175017228</v>
      </c>
      <c r="F13" s="349">
        <v>32.682752137517348</v>
      </c>
      <c r="G13" s="348">
        <v>33.412609004047233</v>
      </c>
      <c r="H13" s="348">
        <v>35.478234445035326</v>
      </c>
      <c r="I13" s="350">
        <v>35.116117850953202</v>
      </c>
      <c r="J13" s="350">
        <v>33.450726772107316</v>
      </c>
      <c r="K13" s="350">
        <v>35.139392030240984</v>
      </c>
      <c r="L13" s="351">
        <v>35.799999999999997</v>
      </c>
      <c r="M13" s="351">
        <v>35.307621671258033</v>
      </c>
      <c r="N13" s="351">
        <v>34.130860803182308</v>
      </c>
      <c r="O13" s="351">
        <v>35.315407017841487</v>
      </c>
      <c r="P13" s="351">
        <v>36.337636868769408</v>
      </c>
      <c r="Q13" s="351">
        <v>36.576611135466905</v>
      </c>
      <c r="R13" s="351">
        <v>37.773393461104845</v>
      </c>
      <c r="T13" s="8"/>
    </row>
    <row r="14" spans="1:21">
      <c r="A14" s="345" t="s">
        <v>319</v>
      </c>
      <c r="B14" s="352">
        <v>39.815647482014391</v>
      </c>
      <c r="C14" s="353">
        <v>32.426429761243753</v>
      </c>
      <c r="D14" s="353">
        <v>36.798199152542374</v>
      </c>
      <c r="E14" s="353">
        <v>39.220092531394577</v>
      </c>
      <c r="F14" s="353">
        <v>35.666783339166955</v>
      </c>
      <c r="G14" s="353">
        <v>34.826677478207984</v>
      </c>
      <c r="H14" s="353">
        <v>35.531026252983295</v>
      </c>
      <c r="I14" s="353">
        <v>36.014317296557529</v>
      </c>
      <c r="J14" s="353">
        <v>36.411332633788042</v>
      </c>
      <c r="K14" s="353">
        <v>33.751930005146683</v>
      </c>
      <c r="L14" s="354">
        <v>30.075912760573566</v>
      </c>
      <c r="M14" s="354">
        <v>29.134241245136188</v>
      </c>
      <c r="N14" s="354">
        <v>30.755131964809383</v>
      </c>
      <c r="O14" s="354">
        <v>32.051282051282051</v>
      </c>
      <c r="P14" s="354">
        <v>31.284981343283579</v>
      </c>
      <c r="Q14" s="354">
        <v>32.337246531483459</v>
      </c>
      <c r="R14" s="354">
        <v>33.341354830946941</v>
      </c>
      <c r="T14" s="8"/>
    </row>
    <row r="15" spans="1:21">
      <c r="A15" s="344" t="s">
        <v>320</v>
      </c>
      <c r="B15" s="347">
        <v>40.79225884487451</v>
      </c>
      <c r="C15" s="348">
        <v>40.401212969442504</v>
      </c>
      <c r="D15" s="348">
        <v>43.24581430745814</v>
      </c>
      <c r="E15" s="348">
        <v>44.885654885654887</v>
      </c>
      <c r="F15" s="349">
        <v>45.686667882546047</v>
      </c>
      <c r="G15" s="348">
        <v>48.13611491108071</v>
      </c>
      <c r="H15" s="348">
        <v>50.119331742243432</v>
      </c>
      <c r="I15" s="350">
        <v>47.051559123186173</v>
      </c>
      <c r="J15" s="350">
        <v>46.331267118350873</v>
      </c>
      <c r="K15" s="350">
        <v>44.509219088937094</v>
      </c>
      <c r="L15" s="351">
        <v>51.8</v>
      </c>
      <c r="M15" s="351">
        <v>49.477351916376307</v>
      </c>
      <c r="N15" s="351">
        <v>50.172105190692548</v>
      </c>
      <c r="O15" s="351">
        <v>46.553203661327231</v>
      </c>
      <c r="P15" s="351">
        <v>45.967624325506783</v>
      </c>
      <c r="Q15" s="351">
        <v>46.719238208599911</v>
      </c>
      <c r="R15" s="351">
        <v>47.936875633415376</v>
      </c>
      <c r="T15" s="8"/>
    </row>
    <row r="16" spans="1:21">
      <c r="A16" s="345" t="s">
        <v>321</v>
      </c>
      <c r="B16" s="352">
        <v>26.287763529667462</v>
      </c>
      <c r="C16" s="353">
        <v>31.69867611411523</v>
      </c>
      <c r="D16" s="353">
        <v>39.834794335805803</v>
      </c>
      <c r="E16" s="353">
        <v>38.984899328859065</v>
      </c>
      <c r="F16" s="353">
        <v>36.672165920339381</v>
      </c>
      <c r="G16" s="353">
        <v>38.666193685704151</v>
      </c>
      <c r="H16" s="353">
        <v>43.697753396029256</v>
      </c>
      <c r="I16" s="353">
        <v>41.727163689161038</v>
      </c>
      <c r="J16" s="353">
        <v>44.97834017327861</v>
      </c>
      <c r="K16" s="353">
        <v>45.04159435035011</v>
      </c>
      <c r="L16" s="354">
        <v>45.3</v>
      </c>
      <c r="M16" s="354">
        <v>45.603160133697962</v>
      </c>
      <c r="N16" s="354">
        <v>43.963746223564954</v>
      </c>
      <c r="O16" s="354">
        <v>43.03580909680845</v>
      </c>
      <c r="P16" s="354">
        <v>47.982383704927059</v>
      </c>
      <c r="Q16" s="354">
        <v>49.30373021643085</v>
      </c>
      <c r="R16" s="354">
        <v>50.304493910121799</v>
      </c>
      <c r="T16" s="8"/>
    </row>
    <row r="17" spans="1:20">
      <c r="A17" s="344" t="s">
        <v>322</v>
      </c>
      <c r="B17" s="347">
        <v>33.531821646341463</v>
      </c>
      <c r="C17" s="348">
        <v>34.691806882556861</v>
      </c>
      <c r="D17" s="348">
        <v>34.465551082870356</v>
      </c>
      <c r="E17" s="348">
        <v>36.110722284434488</v>
      </c>
      <c r="F17" s="349">
        <v>36.411746394106046</v>
      </c>
      <c r="G17" s="348">
        <v>36.119366773821795</v>
      </c>
      <c r="H17" s="348">
        <v>36.623820325408161</v>
      </c>
      <c r="I17" s="350">
        <v>36.393103260425463</v>
      </c>
      <c r="J17" s="350">
        <v>35.835798816568051</v>
      </c>
      <c r="K17" s="350">
        <v>38.297817846532119</v>
      </c>
      <c r="L17" s="351">
        <v>38.700000000000003</v>
      </c>
      <c r="M17" s="351">
        <v>39.800511751326759</v>
      </c>
      <c r="N17" s="351">
        <v>40.610300031684901</v>
      </c>
      <c r="O17" s="351">
        <v>41.461507475771867</v>
      </c>
      <c r="P17" s="351">
        <v>43.976936263051272</v>
      </c>
      <c r="Q17" s="351">
        <v>43.684175369063261</v>
      </c>
      <c r="R17" s="351">
        <v>46.16225011622501</v>
      </c>
      <c r="T17" s="8"/>
    </row>
    <row r="18" spans="1:20">
      <c r="A18" s="345" t="s">
        <v>323</v>
      </c>
      <c r="B18" s="352">
        <v>30.298470027589669</v>
      </c>
      <c r="C18" s="353">
        <v>34.140435835351091</v>
      </c>
      <c r="D18" s="353">
        <v>30.34527476090128</v>
      </c>
      <c r="E18" s="353">
        <v>31.509041446631457</v>
      </c>
      <c r="F18" s="353">
        <v>32.796334614247705</v>
      </c>
      <c r="G18" s="353">
        <v>32.429378531073446</v>
      </c>
      <c r="H18" s="353">
        <v>35.957252704287761</v>
      </c>
      <c r="I18" s="353">
        <v>37.348883515858347</v>
      </c>
      <c r="J18" s="353">
        <v>36.875167067628979</v>
      </c>
      <c r="K18" s="353">
        <v>39.750418505554705</v>
      </c>
      <c r="L18" s="354">
        <v>41.889858561540777</v>
      </c>
      <c r="M18" s="354">
        <v>40.022349936143037</v>
      </c>
      <c r="N18" s="354">
        <v>39.788039364118092</v>
      </c>
      <c r="O18" s="354">
        <v>36.933139534883722</v>
      </c>
      <c r="P18" s="354">
        <v>42.499642499642498</v>
      </c>
      <c r="Q18" s="354">
        <v>41.2129963898917</v>
      </c>
      <c r="R18" s="354">
        <v>42.618944947534857</v>
      </c>
      <c r="T18" s="8"/>
    </row>
    <row r="19" spans="1:20">
      <c r="A19" s="344" t="s">
        <v>324</v>
      </c>
      <c r="B19" s="347">
        <v>33.224657671665746</v>
      </c>
      <c r="C19" s="348">
        <v>33.919656786271453</v>
      </c>
      <c r="D19" s="348">
        <v>33.22406478981874</v>
      </c>
      <c r="E19" s="348">
        <v>32.103245800032617</v>
      </c>
      <c r="F19" s="349">
        <v>32.871220352954403</v>
      </c>
      <c r="G19" s="348">
        <v>37.48784965979047</v>
      </c>
      <c r="H19" s="348">
        <v>37.245283018867923</v>
      </c>
      <c r="I19" s="350">
        <v>38.398476583933125</v>
      </c>
      <c r="J19" s="350">
        <v>37.143086300930385</v>
      </c>
      <c r="K19" s="350">
        <v>37.19408565601632</v>
      </c>
      <c r="L19" s="351">
        <v>36.299999999999997</v>
      </c>
      <c r="M19" s="351">
        <v>36.267067320364802</v>
      </c>
      <c r="N19" s="351">
        <v>35.372504630582426</v>
      </c>
      <c r="O19" s="351">
        <v>35.049557996249661</v>
      </c>
      <c r="P19" s="351">
        <v>36.030259945811089</v>
      </c>
      <c r="Q19" s="351">
        <v>36.256504859715299</v>
      </c>
      <c r="R19" s="351">
        <v>36.077081899518241</v>
      </c>
      <c r="T19" s="8"/>
    </row>
    <row r="20" spans="1:20">
      <c r="A20" s="345" t="s">
        <v>325</v>
      </c>
      <c r="B20" s="352">
        <v>25.53947621182045</v>
      </c>
      <c r="C20" s="353">
        <v>26.144166403309676</v>
      </c>
      <c r="D20" s="353">
        <v>31.372137003572181</v>
      </c>
      <c r="E20" s="353">
        <v>34.071915256041734</v>
      </c>
      <c r="F20" s="353">
        <v>36.208230198019805</v>
      </c>
      <c r="G20" s="353">
        <v>37.585746838731005</v>
      </c>
      <c r="H20" s="353">
        <v>37.806882946076279</v>
      </c>
      <c r="I20" s="353">
        <v>37.295476419634269</v>
      </c>
      <c r="J20" s="353">
        <v>38.195419974232159</v>
      </c>
      <c r="K20" s="353">
        <v>40.325084622106097</v>
      </c>
      <c r="L20" s="354">
        <v>41.5</v>
      </c>
      <c r="M20" s="354">
        <v>44.507660358136434</v>
      </c>
      <c r="N20" s="354">
        <v>44.046444075331195</v>
      </c>
      <c r="O20" s="354">
        <v>45.043429532081817</v>
      </c>
      <c r="P20" s="354">
        <v>45.155877272353379</v>
      </c>
      <c r="Q20" s="354">
        <v>44.341086544224503</v>
      </c>
      <c r="R20" s="354">
        <v>44.357638162792448</v>
      </c>
      <c r="T20" s="8"/>
    </row>
    <row r="21" spans="1:20">
      <c r="A21" s="344" t="s">
        <v>326</v>
      </c>
      <c r="B21" s="347">
        <v>35.464039076974899</v>
      </c>
      <c r="C21" s="348">
        <v>39.134589134589135</v>
      </c>
      <c r="D21" s="348">
        <v>37.530652979754777</v>
      </c>
      <c r="E21" s="348">
        <v>35.142454160789846</v>
      </c>
      <c r="F21" s="349">
        <v>35.558214545832897</v>
      </c>
      <c r="G21" s="348">
        <v>38.417316536692667</v>
      </c>
      <c r="H21" s="348">
        <v>38.753478552921983</v>
      </c>
      <c r="I21" s="350">
        <v>37.800640765308422</v>
      </c>
      <c r="J21" s="350">
        <v>39.511993382961123</v>
      </c>
      <c r="K21" s="350">
        <v>40.621730031391699</v>
      </c>
      <c r="L21" s="351">
        <v>41.8</v>
      </c>
      <c r="M21" s="351">
        <v>42.128699903955294</v>
      </c>
      <c r="N21" s="351">
        <v>42.232533238154723</v>
      </c>
      <c r="O21" s="351">
        <v>41.68005209463859</v>
      </c>
      <c r="P21" s="351">
        <v>43.940592319184461</v>
      </c>
      <c r="Q21" s="351">
        <v>41.911700928094369</v>
      </c>
      <c r="R21" s="351">
        <v>42.861052823647476</v>
      </c>
      <c r="T21" s="8"/>
    </row>
    <row r="22" spans="1:20">
      <c r="A22" s="345" t="s">
        <v>327</v>
      </c>
      <c r="B22" s="352">
        <v>19.48011274663326</v>
      </c>
      <c r="C22" s="353">
        <v>25.845697329376854</v>
      </c>
      <c r="D22" s="353">
        <v>26.550802139037433</v>
      </c>
      <c r="E22" s="353">
        <v>26.279770052012047</v>
      </c>
      <c r="F22" s="353">
        <v>27.647221454243848</v>
      </c>
      <c r="G22" s="353">
        <v>36.692100538599639</v>
      </c>
      <c r="H22" s="353">
        <v>35.983590545028328</v>
      </c>
      <c r="I22" s="353">
        <v>40.062597809076685</v>
      </c>
      <c r="J22" s="353">
        <v>41.070805720265085</v>
      </c>
      <c r="K22" s="353">
        <v>42.149349492069149</v>
      </c>
      <c r="L22" s="354">
        <v>43.2</v>
      </c>
      <c r="M22" s="354">
        <v>44.240929904896092</v>
      </c>
      <c r="N22" s="354">
        <v>48.809730668983491</v>
      </c>
      <c r="O22" s="354">
        <v>48.252940173853759</v>
      </c>
      <c r="P22" s="354">
        <v>47.018739352640544</v>
      </c>
      <c r="Q22" s="354">
        <v>51.214378238341972</v>
      </c>
      <c r="R22" s="354">
        <v>50.032051282051285</v>
      </c>
      <c r="T22" s="8"/>
    </row>
    <row r="23" spans="1:20">
      <c r="A23" s="344" t="s">
        <v>328</v>
      </c>
      <c r="B23" s="347">
        <v>34.388947927736453</v>
      </c>
      <c r="C23" s="348">
        <v>29.106756231610504</v>
      </c>
      <c r="D23" s="348">
        <v>29.563691073219662</v>
      </c>
      <c r="E23" s="348">
        <v>30.489247311827956</v>
      </c>
      <c r="F23" s="349">
        <v>29.495850721926413</v>
      </c>
      <c r="G23" s="348">
        <v>31.753715087855173</v>
      </c>
      <c r="H23" s="348">
        <v>32.688749074759436</v>
      </c>
      <c r="I23" s="350">
        <v>33.672110118900783</v>
      </c>
      <c r="J23" s="350">
        <v>30.743085948412329</v>
      </c>
      <c r="K23" s="350">
        <v>31.161023470565603</v>
      </c>
      <c r="L23" s="351">
        <v>32.1</v>
      </c>
      <c r="M23" s="351">
        <v>31.549427436316897</v>
      </c>
      <c r="N23" s="351">
        <v>32.894238059135709</v>
      </c>
      <c r="O23" s="351">
        <v>34.772409662607309</v>
      </c>
      <c r="P23" s="351">
        <v>33.912099837221923</v>
      </c>
      <c r="Q23" s="351">
        <v>32.759556103575832</v>
      </c>
      <c r="R23" s="351">
        <v>32.549765958541229</v>
      </c>
      <c r="T23" s="8"/>
    </row>
    <row r="24" spans="1:20" ht="12.75" customHeight="1">
      <c r="A24" s="345" t="s">
        <v>329</v>
      </c>
      <c r="B24" s="352">
        <v>47.59299781181619</v>
      </c>
      <c r="C24" s="353">
        <v>41.675734494015231</v>
      </c>
      <c r="D24" s="353">
        <v>40.673131774101542</v>
      </c>
      <c r="E24" s="353">
        <v>42.111464592906799</v>
      </c>
      <c r="F24" s="353">
        <v>41.975176546115982</v>
      </c>
      <c r="G24" s="353">
        <v>41.996047430830039</v>
      </c>
      <c r="H24" s="353">
        <v>41.368523949169109</v>
      </c>
      <c r="I24" s="353">
        <v>39.563708477937531</v>
      </c>
      <c r="J24" s="353">
        <v>37.940528634361229</v>
      </c>
      <c r="K24" s="353">
        <v>38.574817157541013</v>
      </c>
      <c r="L24" s="354">
        <v>38.200000000000003</v>
      </c>
      <c r="M24" s="354">
        <v>41.602399314481573</v>
      </c>
      <c r="N24" s="354">
        <v>39.112613997335792</v>
      </c>
      <c r="O24" s="354">
        <v>38.364779874213838</v>
      </c>
      <c r="P24" s="354">
        <v>39.038204098445064</v>
      </c>
      <c r="Q24" s="354">
        <v>37.466414568613793</v>
      </c>
      <c r="R24" s="354">
        <v>38.853167492357962</v>
      </c>
      <c r="T24" s="8"/>
    </row>
    <row r="25" spans="1:20" ht="14.25" customHeight="1">
      <c r="A25" s="344" t="s">
        <v>330</v>
      </c>
      <c r="B25" s="347">
        <v>44.593400117855033</v>
      </c>
      <c r="C25" s="348">
        <v>47.826686904926177</v>
      </c>
      <c r="D25" s="348">
        <v>42.213467930567525</v>
      </c>
      <c r="E25" s="348">
        <v>40.580441640378552</v>
      </c>
      <c r="F25" s="349">
        <v>43.674558960074279</v>
      </c>
      <c r="G25" s="348">
        <v>46.124206708975521</v>
      </c>
      <c r="H25" s="348">
        <v>45.682392586352151</v>
      </c>
      <c r="I25" s="350">
        <v>43.976463301331684</v>
      </c>
      <c r="J25" s="350">
        <v>43.285864474816016</v>
      </c>
      <c r="K25" s="350">
        <v>44.500256278831365</v>
      </c>
      <c r="L25" s="351">
        <v>44.1</v>
      </c>
      <c r="M25" s="351">
        <v>44.263096168881937</v>
      </c>
      <c r="N25" s="351">
        <v>44.27358961557664</v>
      </c>
      <c r="O25" s="351">
        <v>43.370240345665678</v>
      </c>
      <c r="P25" s="351">
        <v>40.934065934065934</v>
      </c>
      <c r="Q25" s="351">
        <v>40.186915887850468</v>
      </c>
      <c r="R25" s="351">
        <v>41.867954911433173</v>
      </c>
      <c r="T25" s="8"/>
    </row>
    <row r="26" spans="1:20" ht="13.5">
      <c r="A26" s="346" t="s">
        <v>331</v>
      </c>
      <c r="B26" s="352">
        <v>30.72961373390558</v>
      </c>
      <c r="C26" s="353">
        <v>28.996579247434433</v>
      </c>
      <c r="D26" s="353">
        <v>30.959785522788202</v>
      </c>
      <c r="E26" s="353">
        <v>32.773109243697476</v>
      </c>
      <c r="F26" s="353">
        <v>33.185535520740963</v>
      </c>
      <c r="G26" s="353">
        <v>35.261317455817029</v>
      </c>
      <c r="H26" s="353">
        <v>34.816660733357068</v>
      </c>
      <c r="I26" s="353">
        <v>34.54091193004372</v>
      </c>
      <c r="J26" s="353">
        <v>33.957508102268633</v>
      </c>
      <c r="K26" s="353">
        <v>34.458672875436555</v>
      </c>
      <c r="L26" s="354">
        <v>34.420913973046915</v>
      </c>
      <c r="M26" s="354">
        <v>35.410823724940272</v>
      </c>
      <c r="N26" s="354">
        <v>33.813322283228011</v>
      </c>
      <c r="O26" s="356">
        <v>40.335441297772888</v>
      </c>
      <c r="P26" s="356">
        <v>35.05279034690799</v>
      </c>
      <c r="Q26" s="356">
        <v>34.577922077922082</v>
      </c>
      <c r="R26" s="356">
        <v>54.813951894744058</v>
      </c>
      <c r="T26" s="8"/>
    </row>
    <row r="27" spans="1:20" ht="12.75" customHeight="1">
      <c r="A27" s="617" t="s">
        <v>272</v>
      </c>
      <c r="B27" s="617"/>
      <c r="C27" s="617"/>
      <c r="D27" s="617"/>
      <c r="E27" s="617"/>
      <c r="F27" s="617"/>
      <c r="G27" s="617"/>
      <c r="H27" s="617"/>
      <c r="I27" s="617"/>
      <c r="J27" s="617"/>
      <c r="K27" s="617"/>
      <c r="L27" s="617"/>
      <c r="M27" s="617"/>
      <c r="N27" s="617"/>
      <c r="O27" s="617"/>
      <c r="P27" s="617"/>
      <c r="Q27" s="617"/>
      <c r="R27" s="617"/>
    </row>
    <row r="28" spans="1:20" ht="12.75" customHeight="1">
      <c r="A28" s="599" t="s">
        <v>273</v>
      </c>
      <c r="B28" s="599"/>
      <c r="C28" s="599"/>
      <c r="D28" s="599"/>
      <c r="E28" s="599"/>
      <c r="F28" s="599"/>
      <c r="G28" s="599"/>
      <c r="H28" s="599"/>
      <c r="I28" s="599"/>
      <c r="J28" s="599"/>
      <c r="K28" s="599"/>
      <c r="L28" s="599"/>
      <c r="M28" s="599"/>
      <c r="N28" s="599"/>
      <c r="O28" s="599"/>
      <c r="P28" s="599"/>
      <c r="Q28" s="599"/>
      <c r="R28" s="599"/>
    </row>
    <row r="29" spans="1:20">
      <c r="A29" s="7" t="s">
        <v>29</v>
      </c>
      <c r="B29" s="333">
        <v>82.735792541147575</v>
      </c>
      <c r="C29" s="331">
        <v>100</v>
      </c>
      <c r="D29" s="331">
        <v>119.50714307472052</v>
      </c>
      <c r="E29" s="331">
        <v>118.94869373622913</v>
      </c>
      <c r="F29" s="332">
        <v>129.09317981053337</v>
      </c>
      <c r="G29" s="331">
        <v>154.73514270919003</v>
      </c>
      <c r="H29" s="331">
        <v>168.33693786997267</v>
      </c>
      <c r="I29" s="357">
        <v>174.62000060921744</v>
      </c>
      <c r="J29" s="357">
        <v>202.23176662909825</v>
      </c>
      <c r="K29" s="357">
        <v>203.17909977966599</v>
      </c>
      <c r="L29" s="28">
        <v>209.41037903479648</v>
      </c>
      <c r="M29" s="28">
        <v>213.78760648613522</v>
      </c>
      <c r="N29" s="28">
        <v>213.33272411587316</v>
      </c>
      <c r="O29" s="28">
        <v>216</v>
      </c>
      <c r="P29" s="28">
        <v>220.43800048531912</v>
      </c>
      <c r="Q29" s="28">
        <v>220.05176737037937</v>
      </c>
      <c r="R29" s="28">
        <v>222.95761546550187</v>
      </c>
    </row>
    <row r="30" spans="1:20">
      <c r="A30" s="342" t="s">
        <v>124</v>
      </c>
      <c r="B30" s="29">
        <v>83.185393565302888</v>
      </c>
      <c r="C30" s="358">
        <v>100</v>
      </c>
      <c r="D30" s="358">
        <v>119.70011471022013</v>
      </c>
      <c r="E30" s="358">
        <v>118.63221718468347</v>
      </c>
      <c r="F30" s="358">
        <v>128.29791882886329</v>
      </c>
      <c r="G30" s="358">
        <v>158.20178073960781</v>
      </c>
      <c r="H30" s="358">
        <v>171.07800294969138</v>
      </c>
      <c r="I30" s="358">
        <v>179.51603211886166</v>
      </c>
      <c r="J30" s="358">
        <v>214.23635767739117</v>
      </c>
      <c r="K30" s="358">
        <v>216.19599060468673</v>
      </c>
      <c r="L30" s="359">
        <v>225.20347408095262</v>
      </c>
      <c r="M30" s="359">
        <v>231.00453378489104</v>
      </c>
      <c r="N30" s="359">
        <v>229</v>
      </c>
      <c r="O30" s="359">
        <v>231.30939091131864</v>
      </c>
      <c r="P30" s="359">
        <v>235.52971928009367</v>
      </c>
      <c r="Q30" s="359">
        <v>235.43850573147819</v>
      </c>
      <c r="R30" s="359">
        <v>232.07721839518612</v>
      </c>
    </row>
    <row r="31" spans="1:20">
      <c r="A31" s="343" t="s">
        <v>125</v>
      </c>
      <c r="B31" s="333">
        <v>78.70423985073667</v>
      </c>
      <c r="C31" s="331">
        <v>100</v>
      </c>
      <c r="D31" s="331">
        <v>109.36112719552209</v>
      </c>
      <c r="E31" s="331">
        <v>110.80872418452037</v>
      </c>
      <c r="F31" s="332">
        <v>120.41433442707327</v>
      </c>
      <c r="G31" s="331">
        <v>130.43170559094125</v>
      </c>
      <c r="H31" s="331">
        <v>138.59615260889146</v>
      </c>
      <c r="I31" s="357">
        <v>133.39123721289326</v>
      </c>
      <c r="J31" s="357">
        <v>133.42340603487099</v>
      </c>
      <c r="K31" s="357">
        <v>127.54937914173583</v>
      </c>
      <c r="L31" s="28">
        <v>122.46670526925303</v>
      </c>
      <c r="M31" s="28">
        <v>121.89410023804928</v>
      </c>
      <c r="N31" s="28">
        <v>122.33159621694654</v>
      </c>
      <c r="O31" s="28">
        <v>128.5750603787975</v>
      </c>
      <c r="P31" s="28">
        <v>125.88661497394178</v>
      </c>
      <c r="Q31" s="28">
        <v>123.27443752383374</v>
      </c>
      <c r="R31" s="28">
        <v>150.94063810855471</v>
      </c>
    </row>
    <row r="32" spans="1:20">
      <c r="A32" s="342" t="s">
        <v>159</v>
      </c>
      <c r="B32" s="29">
        <v>85.796624125154381</v>
      </c>
      <c r="C32" s="358">
        <v>100</v>
      </c>
      <c r="D32" s="358">
        <v>134.28365582544257</v>
      </c>
      <c r="E32" s="358">
        <v>134.35570193495266</v>
      </c>
      <c r="F32" s="358">
        <v>148.97076986414163</v>
      </c>
      <c r="G32" s="358">
        <v>167.48662000823384</v>
      </c>
      <c r="H32" s="358">
        <v>195.25524907369288</v>
      </c>
      <c r="I32" s="358">
        <v>203.67435158501439</v>
      </c>
      <c r="J32" s="358">
        <v>221.8299711815562</v>
      </c>
      <c r="K32" s="358">
        <v>226.06010703993414</v>
      </c>
      <c r="L32" s="359">
        <v>229.46685878962535</v>
      </c>
      <c r="M32" s="359">
        <v>231.03128859613008</v>
      </c>
      <c r="N32" s="359">
        <v>232</v>
      </c>
      <c r="O32" s="359">
        <v>237.13462330177029</v>
      </c>
      <c r="P32" s="359">
        <v>259.4586249485385</v>
      </c>
      <c r="Q32" s="359">
        <v>260.44668587896251</v>
      </c>
      <c r="R32" s="359">
        <v>270.63606422396049</v>
      </c>
    </row>
    <row r="33" spans="1:18" ht="13.5">
      <c r="A33" s="344" t="s">
        <v>317</v>
      </c>
      <c r="B33" s="333">
        <v>85.809772074059225</v>
      </c>
      <c r="C33" s="331">
        <v>100</v>
      </c>
      <c r="D33" s="331">
        <v>112.03128133146181</v>
      </c>
      <c r="E33" s="331">
        <v>111.85081211148989</v>
      </c>
      <c r="F33" s="332">
        <v>117.71940378316958</v>
      </c>
      <c r="G33" s="331">
        <v>189.74667468752088</v>
      </c>
      <c r="H33" s="331">
        <v>203.20165764320569</v>
      </c>
      <c r="I33" s="357">
        <v>208.27484793797203</v>
      </c>
      <c r="J33" s="357">
        <v>243.13214357329053</v>
      </c>
      <c r="K33" s="357">
        <v>254.63538533520483</v>
      </c>
      <c r="L33" s="28">
        <v>249.24136087159945</v>
      </c>
      <c r="M33" s="28">
        <v>245.74560524029141</v>
      </c>
      <c r="N33" s="28">
        <v>247.51687721408993</v>
      </c>
      <c r="O33" s="28">
        <v>248.7266893924203</v>
      </c>
      <c r="P33" s="28">
        <v>248.90715861239224</v>
      </c>
      <c r="Q33" s="28">
        <v>249.65577167301652</v>
      </c>
      <c r="R33" s="28">
        <v>248.4593275850545</v>
      </c>
    </row>
    <row r="34" spans="1:18">
      <c r="A34" s="345" t="s">
        <v>46</v>
      </c>
      <c r="B34" s="29">
        <v>80.959291224318335</v>
      </c>
      <c r="C34" s="358">
        <v>100</v>
      </c>
      <c r="D34" s="358">
        <v>118.6435499885435</v>
      </c>
      <c r="E34" s="358">
        <v>121.7291682578477</v>
      </c>
      <c r="F34" s="358">
        <v>132.54410753837928</v>
      </c>
      <c r="G34" s="358">
        <v>152.08890246696708</v>
      </c>
      <c r="H34" s="358">
        <v>169.47223707324522</v>
      </c>
      <c r="I34" s="358">
        <v>180.79890017566638</v>
      </c>
      <c r="J34" s="358">
        <v>226.75475444894221</v>
      </c>
      <c r="K34" s="358">
        <v>218.27694187733903</v>
      </c>
      <c r="L34" s="359">
        <v>213.14442832047661</v>
      </c>
      <c r="M34" s="359">
        <v>216.53555334911786</v>
      </c>
      <c r="N34" s="359">
        <v>221.24799511189184</v>
      </c>
      <c r="O34" s="359">
        <v>218.40678225005726</v>
      </c>
      <c r="P34" s="359">
        <v>230.33682120216912</v>
      </c>
      <c r="Q34" s="359">
        <v>239.23470556786071</v>
      </c>
      <c r="R34" s="359">
        <v>229.93966241503094</v>
      </c>
    </row>
    <row r="35" spans="1:18">
      <c r="A35" s="344" t="s">
        <v>318</v>
      </c>
      <c r="B35" s="333">
        <v>99.650959860383949</v>
      </c>
      <c r="C35" s="331">
        <v>100</v>
      </c>
      <c r="D35" s="331">
        <v>131.93717277486911</v>
      </c>
      <c r="E35" s="331">
        <v>136.30017452006982</v>
      </c>
      <c r="F35" s="332">
        <v>159.27137870855148</v>
      </c>
      <c r="G35" s="331">
        <v>174.69458987783594</v>
      </c>
      <c r="H35" s="331">
        <v>203.75218150087261</v>
      </c>
      <c r="I35" s="357">
        <v>221.00785340314135</v>
      </c>
      <c r="J35" s="357">
        <v>227.92321116928446</v>
      </c>
      <c r="K35" s="357">
        <v>243.34642233856894</v>
      </c>
      <c r="L35" s="28">
        <v>248.97469458987783</v>
      </c>
      <c r="M35" s="28">
        <v>251.63612565445027</v>
      </c>
      <c r="N35" s="28">
        <v>256.71902268760908</v>
      </c>
      <c r="O35" s="28">
        <v>272.46945898778358</v>
      </c>
      <c r="P35" s="28">
        <v>291.03403141361258</v>
      </c>
      <c r="Q35" s="28">
        <v>291.20855148342059</v>
      </c>
      <c r="R35" s="28">
        <v>292.36474694589873</v>
      </c>
    </row>
    <row r="36" spans="1:18">
      <c r="A36" s="345" t="s">
        <v>319</v>
      </c>
      <c r="B36" s="29">
        <v>75.813356164383563</v>
      </c>
      <c r="C36" s="358">
        <v>100</v>
      </c>
      <c r="D36" s="358">
        <v>118.96404109589041</v>
      </c>
      <c r="E36" s="358">
        <v>127.01198630136987</v>
      </c>
      <c r="F36" s="358">
        <v>130.86472602739727</v>
      </c>
      <c r="G36" s="358">
        <v>147.08904109589039</v>
      </c>
      <c r="H36" s="358">
        <v>152.95376712328766</v>
      </c>
      <c r="I36" s="358">
        <v>146.44691780821915</v>
      </c>
      <c r="J36" s="358">
        <v>148.54452054794521</v>
      </c>
      <c r="K36" s="358">
        <v>140.36815068493152</v>
      </c>
      <c r="L36" s="359">
        <v>106.63527397260275</v>
      </c>
      <c r="M36" s="359">
        <v>102.56849315068494</v>
      </c>
      <c r="N36" s="359">
        <v>109.24657534246577</v>
      </c>
      <c r="O36" s="359">
        <v>111.30136986301369</v>
      </c>
      <c r="P36" s="359">
        <v>114.85445205479452</v>
      </c>
      <c r="Q36" s="359">
        <v>116.73801369863013</v>
      </c>
      <c r="R36" s="359">
        <v>118.62157534246576</v>
      </c>
    </row>
    <row r="37" spans="1:18">
      <c r="A37" s="344" t="s">
        <v>320</v>
      </c>
      <c r="B37" s="333">
        <v>77.886836027713628</v>
      </c>
      <c r="C37" s="331">
        <v>100</v>
      </c>
      <c r="D37" s="331">
        <v>131.23556581986142</v>
      </c>
      <c r="E37" s="331">
        <v>124.65357967667437</v>
      </c>
      <c r="F37" s="332">
        <v>144.63048498845265</v>
      </c>
      <c r="G37" s="331">
        <v>162.52886836027713</v>
      </c>
      <c r="H37" s="331">
        <v>169.7459584295612</v>
      </c>
      <c r="I37" s="357">
        <v>175.98152424942265</v>
      </c>
      <c r="J37" s="357">
        <v>185.56581986143189</v>
      </c>
      <c r="K37" s="357">
        <v>189.54965357967669</v>
      </c>
      <c r="L37" s="28">
        <v>197.92147806004618</v>
      </c>
      <c r="M37" s="28">
        <v>196.76674364896073</v>
      </c>
      <c r="N37" s="28">
        <v>203.7528868360277</v>
      </c>
      <c r="O37" s="28">
        <v>187.93302540415704</v>
      </c>
      <c r="P37" s="28">
        <v>181.98614318706697</v>
      </c>
      <c r="Q37" s="28">
        <v>181.29330254041571</v>
      </c>
      <c r="R37" s="28">
        <v>191.16628175519631</v>
      </c>
    </row>
    <row r="38" spans="1:18">
      <c r="A38" s="345" t="s">
        <v>321</v>
      </c>
      <c r="B38" s="29">
        <v>71.147058823529406</v>
      </c>
      <c r="C38" s="358">
        <v>100</v>
      </c>
      <c r="D38" s="358">
        <v>139</v>
      </c>
      <c r="E38" s="358">
        <v>136.67647058823528</v>
      </c>
      <c r="F38" s="358">
        <v>137.29411764705884</v>
      </c>
      <c r="G38" s="358">
        <v>160.29411764705884</v>
      </c>
      <c r="H38" s="358">
        <v>196.79411764705884</v>
      </c>
      <c r="I38" s="358">
        <v>194.41176470588235</v>
      </c>
      <c r="J38" s="358">
        <v>232.08823529411765</v>
      </c>
      <c r="K38" s="358">
        <v>221.35294117647058</v>
      </c>
      <c r="L38" s="359">
        <v>219.23529411764707</v>
      </c>
      <c r="M38" s="359">
        <v>220.70588235294116</v>
      </c>
      <c r="N38" s="359">
        <v>218.17647058823528</v>
      </c>
      <c r="O38" s="359">
        <v>214.55882352941177</v>
      </c>
      <c r="P38" s="359">
        <v>256.35294117647061</v>
      </c>
      <c r="Q38" s="359">
        <v>259.29411764705878</v>
      </c>
      <c r="R38" s="359">
        <v>281.8235294117647</v>
      </c>
    </row>
    <row r="39" spans="1:18">
      <c r="A39" s="344" t="s">
        <v>322</v>
      </c>
      <c r="B39" s="333">
        <v>85.778698513282961</v>
      </c>
      <c r="C39" s="331">
        <v>100</v>
      </c>
      <c r="D39" s="331">
        <v>126.24908603460882</v>
      </c>
      <c r="E39" s="331">
        <v>125.7494516207653</v>
      </c>
      <c r="F39" s="332">
        <v>128.28418230563003</v>
      </c>
      <c r="G39" s="331">
        <v>145.13770411893736</v>
      </c>
      <c r="H39" s="331">
        <v>159.3711918108701</v>
      </c>
      <c r="I39" s="357">
        <v>162.81988788691203</v>
      </c>
      <c r="J39" s="357">
        <v>177.12649281013893</v>
      </c>
      <c r="K39" s="357">
        <v>182.22032659029978</v>
      </c>
      <c r="L39" s="28">
        <v>203.50962710212039</v>
      </c>
      <c r="M39" s="28">
        <v>204.71606141847428</v>
      </c>
      <c r="N39" s="28">
        <v>201.4867170363149</v>
      </c>
      <c r="O39" s="28">
        <v>213.23421886424566</v>
      </c>
      <c r="P39" s="28">
        <v>240.72629783085549</v>
      </c>
      <c r="Q39" s="28">
        <v>239.08116012673653</v>
      </c>
      <c r="R39" s="28">
        <v>242.00584937850351</v>
      </c>
    </row>
    <row r="40" spans="1:18">
      <c r="A40" s="345" t="s">
        <v>323</v>
      </c>
      <c r="B40" s="29">
        <v>61.19554204660588</v>
      </c>
      <c r="C40" s="358">
        <v>100</v>
      </c>
      <c r="D40" s="358">
        <v>94.832826747720361</v>
      </c>
      <c r="E40" s="358">
        <v>99.746707193515704</v>
      </c>
      <c r="F40" s="358">
        <v>112.41134751773049</v>
      </c>
      <c r="G40" s="358">
        <v>116.31205673758865</v>
      </c>
      <c r="H40" s="358">
        <v>139.76697061803443</v>
      </c>
      <c r="I40" s="358">
        <v>133.02938196555218</v>
      </c>
      <c r="J40" s="358">
        <v>139.76697061803443</v>
      </c>
      <c r="K40" s="358">
        <v>132.32016210739616</v>
      </c>
      <c r="L40" s="359">
        <v>139.76697061803446</v>
      </c>
      <c r="M40" s="359">
        <v>127.00101317122596</v>
      </c>
      <c r="N40" s="359">
        <v>132.16818642350557</v>
      </c>
      <c r="O40" s="359">
        <v>117.36720554272517</v>
      </c>
      <c r="P40" s="359">
        <v>137.27482678983833</v>
      </c>
      <c r="Q40" s="359">
        <v>131.82448036951502</v>
      </c>
      <c r="R40" s="359">
        <v>136.95150115473439</v>
      </c>
    </row>
    <row r="41" spans="1:18">
      <c r="A41" s="344" t="s">
        <v>324</v>
      </c>
      <c r="B41" s="333">
        <v>76.16419454984478</v>
      </c>
      <c r="C41" s="331">
        <v>100</v>
      </c>
      <c r="D41" s="331">
        <v>99.057146142347946</v>
      </c>
      <c r="E41" s="331">
        <v>90.525468552374377</v>
      </c>
      <c r="F41" s="332">
        <v>100.87386455099458</v>
      </c>
      <c r="G41" s="331">
        <v>119.73094170403587</v>
      </c>
      <c r="H41" s="331">
        <v>124.83615039668851</v>
      </c>
      <c r="I41" s="357">
        <v>136.79429688398298</v>
      </c>
      <c r="J41" s="357">
        <v>159.74473956536735</v>
      </c>
      <c r="K41" s="357">
        <v>150.98309761986891</v>
      </c>
      <c r="L41" s="28">
        <v>151.47752098424746</v>
      </c>
      <c r="M41" s="28">
        <v>158.20397838335057</v>
      </c>
      <c r="N41" s="28">
        <v>157.60607105898586</v>
      </c>
      <c r="O41" s="28">
        <v>146.6322985542979</v>
      </c>
      <c r="P41" s="28">
        <v>150.52112518211365</v>
      </c>
      <c r="Q41" s="28">
        <v>147.57368598005155</v>
      </c>
      <c r="R41" s="28">
        <v>146.86764541073629</v>
      </c>
    </row>
    <row r="42" spans="1:18">
      <c r="A42" s="345" t="s">
        <v>325</v>
      </c>
      <c r="B42" s="29">
        <v>87.659340659340657</v>
      </c>
      <c r="C42" s="358">
        <v>100</v>
      </c>
      <c r="D42" s="358">
        <v>139.45604395604397</v>
      </c>
      <c r="E42" s="358">
        <v>140.67582417582418</v>
      </c>
      <c r="F42" s="358">
        <v>154.31868131868131</v>
      </c>
      <c r="G42" s="358">
        <v>174.91208791208791</v>
      </c>
      <c r="H42" s="358">
        <v>189.53296703296704</v>
      </c>
      <c r="I42" s="358">
        <v>200.13736263736263</v>
      </c>
      <c r="J42" s="358">
        <v>252.47802197802196</v>
      </c>
      <c r="K42" s="358">
        <v>261.17582417582418</v>
      </c>
      <c r="L42" s="359">
        <v>292.75274725274727</v>
      </c>
      <c r="M42" s="359">
        <v>312.05494505494505</v>
      </c>
      <c r="N42" s="359">
        <v>304.85714285714283</v>
      </c>
      <c r="O42" s="359">
        <v>309.15384615384613</v>
      </c>
      <c r="P42" s="359">
        <v>301.62637362637361</v>
      </c>
      <c r="Q42" s="359">
        <v>296.74175824175825</v>
      </c>
      <c r="R42" s="359">
        <v>291.37362637362634</v>
      </c>
    </row>
    <row r="43" spans="1:18">
      <c r="A43" s="344" t="s">
        <v>326</v>
      </c>
      <c r="B43" s="333">
        <v>73.439134984304161</v>
      </c>
      <c r="C43" s="331">
        <v>100</v>
      </c>
      <c r="D43" s="331">
        <v>114.77153819323334</v>
      </c>
      <c r="E43" s="331">
        <v>108.6327171259156</v>
      </c>
      <c r="F43" s="332">
        <v>119.20125566794559</v>
      </c>
      <c r="G43" s="331">
        <v>134.02511335891177</v>
      </c>
      <c r="H43" s="331">
        <v>140.8615277293338</v>
      </c>
      <c r="I43" s="357">
        <v>146.09347750261597</v>
      </c>
      <c r="J43" s="357">
        <v>166.62016044645972</v>
      </c>
      <c r="K43" s="357">
        <v>162.4869201255668</v>
      </c>
      <c r="L43" s="28">
        <v>170.648761771887</v>
      </c>
      <c r="M43" s="28">
        <v>168.29438437390999</v>
      </c>
      <c r="N43" s="28">
        <v>163.76002790373212</v>
      </c>
      <c r="O43" s="28">
        <v>167.43983257760726</v>
      </c>
      <c r="P43" s="28">
        <v>174.39832577607254</v>
      </c>
      <c r="Q43" s="28">
        <v>168.53854202999651</v>
      </c>
      <c r="R43" s="28">
        <v>163.86466689919777</v>
      </c>
    </row>
    <row r="44" spans="1:18">
      <c r="A44" s="345" t="s">
        <v>327</v>
      </c>
      <c r="B44" s="29">
        <v>71.412169919632603</v>
      </c>
      <c r="C44" s="358">
        <v>100</v>
      </c>
      <c r="D44" s="358">
        <v>114.0068886337543</v>
      </c>
      <c r="E44" s="358">
        <v>110.21814006888633</v>
      </c>
      <c r="F44" s="358">
        <v>114.81056257175659</v>
      </c>
      <c r="G44" s="358">
        <v>187.71526980482204</v>
      </c>
      <c r="H44" s="358">
        <v>211.48105625717565</v>
      </c>
      <c r="I44" s="358">
        <v>264.52353616532724</v>
      </c>
      <c r="J44" s="358">
        <v>270.37887485648685</v>
      </c>
      <c r="K44" s="358">
        <v>271.52698048220441</v>
      </c>
      <c r="L44" s="359">
        <v>270.26406429391511</v>
      </c>
      <c r="M44" s="359">
        <v>288.40413318025264</v>
      </c>
      <c r="N44" s="359">
        <v>324.6842709529277</v>
      </c>
      <c r="O44" s="359">
        <v>325.0287026406429</v>
      </c>
      <c r="P44" s="359">
        <v>316.87715269804823</v>
      </c>
      <c r="Q44" s="359">
        <v>363.1458094144661</v>
      </c>
      <c r="R44" s="359">
        <v>358.43857634902412</v>
      </c>
    </row>
    <row r="45" spans="1:18">
      <c r="A45" s="344" t="s">
        <v>328</v>
      </c>
      <c r="B45" s="333">
        <v>92.580583635323293</v>
      </c>
      <c r="C45" s="331">
        <v>100</v>
      </c>
      <c r="D45" s="331">
        <v>112.43562845699027</v>
      </c>
      <c r="E45" s="331">
        <v>108.16326530612245</v>
      </c>
      <c r="F45" s="332">
        <v>117.2801831012779</v>
      </c>
      <c r="G45" s="331">
        <v>125.11920656112912</v>
      </c>
      <c r="H45" s="331">
        <v>134.77016975014305</v>
      </c>
      <c r="I45" s="357">
        <v>130.173564753004</v>
      </c>
      <c r="J45" s="357">
        <v>125.9393477016975</v>
      </c>
      <c r="K45" s="357">
        <v>123.57428952889566</v>
      </c>
      <c r="L45" s="28">
        <v>126.24451649818805</v>
      </c>
      <c r="M45" s="28">
        <v>128.74308601945447</v>
      </c>
      <c r="N45" s="28">
        <v>129.41064276177758</v>
      </c>
      <c r="O45" s="28">
        <v>132.88193782185772</v>
      </c>
      <c r="P45" s="28">
        <v>131.12721724203701</v>
      </c>
      <c r="Q45" s="28">
        <v>126.68319664314325</v>
      </c>
      <c r="R45" s="28">
        <v>120.69425901201602</v>
      </c>
    </row>
    <row r="46" spans="1:18">
      <c r="A46" s="345" t="s">
        <v>329</v>
      </c>
      <c r="B46" s="29">
        <v>75.718015665796344</v>
      </c>
      <c r="C46" s="358">
        <v>100</v>
      </c>
      <c r="D46" s="358">
        <v>103.42326660864521</v>
      </c>
      <c r="E46" s="358">
        <v>103.68436321438932</v>
      </c>
      <c r="F46" s="358">
        <v>113.80910937046707</v>
      </c>
      <c r="G46" s="358">
        <v>123.29561937917029</v>
      </c>
      <c r="H46" s="358">
        <v>122.77342616768203</v>
      </c>
      <c r="I46" s="358">
        <v>115.75282854656224</v>
      </c>
      <c r="J46" s="358">
        <v>119.93037423846825</v>
      </c>
      <c r="K46" s="358">
        <v>113.22889469103568</v>
      </c>
      <c r="L46" s="359">
        <v>109.37046707281695</v>
      </c>
      <c r="M46" s="359">
        <v>112.67769074557586</v>
      </c>
      <c r="N46" s="359">
        <v>110.35683202785032</v>
      </c>
      <c r="O46" s="359">
        <v>107.94894110821002</v>
      </c>
      <c r="P46" s="359">
        <v>109.9796924862199</v>
      </c>
      <c r="Q46" s="359">
        <v>109.22541340295911</v>
      </c>
      <c r="R46" s="359">
        <v>106.93356541920511</v>
      </c>
    </row>
    <row r="47" spans="1:18">
      <c r="A47" s="344" t="s">
        <v>330</v>
      </c>
      <c r="B47" s="333">
        <v>87.334102712060016</v>
      </c>
      <c r="C47" s="331">
        <v>100</v>
      </c>
      <c r="D47" s="331">
        <v>98.932487016733987</v>
      </c>
      <c r="E47" s="331">
        <v>92.787074437391809</v>
      </c>
      <c r="F47" s="332">
        <v>108.56895556837853</v>
      </c>
      <c r="G47" s="331">
        <v>117.42642815926139</v>
      </c>
      <c r="H47" s="331">
        <v>125.15868436237739</v>
      </c>
      <c r="I47" s="357">
        <v>122.90825158684362</v>
      </c>
      <c r="J47" s="357">
        <v>130.66935949221005</v>
      </c>
      <c r="K47" s="357">
        <v>125.24523946912869</v>
      </c>
      <c r="L47" s="28">
        <v>127.58222735141376</v>
      </c>
      <c r="M47" s="28">
        <v>130.66935949221005</v>
      </c>
      <c r="N47" s="28">
        <v>127.92844777841894</v>
      </c>
      <c r="O47" s="28">
        <v>139.00750144258512</v>
      </c>
      <c r="P47" s="28">
        <v>137.56491633006348</v>
      </c>
      <c r="Q47" s="28">
        <v>133.98730525100981</v>
      </c>
      <c r="R47" s="28">
        <v>135.02596653202539</v>
      </c>
    </row>
    <row r="48" spans="1:18" ht="13.5">
      <c r="A48" s="346" t="s">
        <v>331</v>
      </c>
      <c r="B48" s="29">
        <v>70.389303971686985</v>
      </c>
      <c r="C48" s="358">
        <v>100</v>
      </c>
      <c r="D48" s="358">
        <v>113.52732992528509</v>
      </c>
      <c r="E48" s="358">
        <v>119.62249311836413</v>
      </c>
      <c r="F48" s="358">
        <v>132.441997640582</v>
      </c>
      <c r="G48" s="358">
        <v>146.71647660243806</v>
      </c>
      <c r="H48" s="358">
        <v>153.83405426661423</v>
      </c>
      <c r="I48" s="358">
        <v>152.22178529296107</v>
      </c>
      <c r="J48" s="358">
        <v>148.32874557609125</v>
      </c>
      <c r="K48" s="358">
        <v>139.67754620526938</v>
      </c>
      <c r="L48" s="359">
        <v>133.54305937868662</v>
      </c>
      <c r="M48" s="359">
        <v>134.05426661423519</v>
      </c>
      <c r="N48" s="359">
        <v>128.35233975619349</v>
      </c>
      <c r="O48" s="360">
        <v>173.06331104994101</v>
      </c>
      <c r="P48" s="360">
        <v>137.08218639402281</v>
      </c>
      <c r="Q48" s="360">
        <v>134.01494298073143</v>
      </c>
      <c r="R48" s="360">
        <v>314.54974439638221</v>
      </c>
    </row>
    <row r="49" spans="1:18" ht="12.75" customHeight="1">
      <c r="A49" s="617" t="s">
        <v>274</v>
      </c>
      <c r="B49" s="617"/>
      <c r="C49" s="617"/>
      <c r="D49" s="617"/>
      <c r="E49" s="617"/>
      <c r="F49" s="617"/>
      <c r="G49" s="617"/>
      <c r="H49" s="617"/>
      <c r="I49" s="617"/>
      <c r="J49" s="617"/>
      <c r="K49" s="617"/>
      <c r="L49" s="617"/>
      <c r="M49" s="617"/>
      <c r="N49" s="617"/>
      <c r="O49" s="617"/>
      <c r="P49" s="617"/>
      <c r="Q49" s="617"/>
      <c r="R49" s="617"/>
    </row>
    <row r="50" spans="1:18" ht="12.75" customHeight="1">
      <c r="A50" s="599" t="s">
        <v>273</v>
      </c>
      <c r="B50" s="599"/>
      <c r="C50" s="599"/>
      <c r="D50" s="599"/>
      <c r="E50" s="599"/>
      <c r="F50" s="599"/>
      <c r="G50" s="599"/>
      <c r="H50" s="599"/>
      <c r="I50" s="599"/>
      <c r="J50" s="599"/>
      <c r="K50" s="599"/>
      <c r="L50" s="599"/>
      <c r="M50" s="599"/>
      <c r="N50" s="599"/>
      <c r="O50" s="599"/>
      <c r="P50" s="599"/>
      <c r="Q50" s="599"/>
      <c r="R50" s="599"/>
    </row>
    <row r="51" spans="1:18">
      <c r="A51" s="7" t="s">
        <v>29</v>
      </c>
      <c r="B51" s="333">
        <v>83.286893895913948</v>
      </c>
      <c r="C51" s="331">
        <v>100</v>
      </c>
      <c r="D51" s="331">
        <v>110</v>
      </c>
      <c r="E51" s="331">
        <v>86.462055431099913</v>
      </c>
      <c r="F51" s="332">
        <v>92.387017940125531</v>
      </c>
      <c r="G51" s="331">
        <v>113</v>
      </c>
      <c r="H51" s="331">
        <v>120</v>
      </c>
      <c r="I51" s="331">
        <v>126</v>
      </c>
      <c r="J51" s="331">
        <v>148</v>
      </c>
      <c r="K51" s="331">
        <v>137</v>
      </c>
      <c r="L51" s="334">
        <v>140</v>
      </c>
      <c r="M51" s="334">
        <v>136.69626046246734</v>
      </c>
      <c r="N51" s="334">
        <v>137.3009529362709</v>
      </c>
      <c r="O51" s="361">
        <v>137</v>
      </c>
      <c r="P51" s="361">
        <v>136.60785366485845</v>
      </c>
      <c r="Q51" s="361">
        <v>136.13898505915242</v>
      </c>
      <c r="R51" s="361">
        <v>132.3773906281821</v>
      </c>
    </row>
    <row r="52" spans="1:18" ht="12.75" customHeight="1">
      <c r="A52" s="617" t="s">
        <v>275</v>
      </c>
      <c r="B52" s="617"/>
      <c r="C52" s="617"/>
      <c r="D52" s="617"/>
      <c r="E52" s="617"/>
      <c r="F52" s="617"/>
      <c r="G52" s="617"/>
      <c r="H52" s="617"/>
      <c r="I52" s="617"/>
      <c r="J52" s="617"/>
      <c r="K52" s="617"/>
      <c r="L52" s="617"/>
      <c r="M52" s="617"/>
      <c r="N52" s="617"/>
      <c r="O52" s="617"/>
      <c r="P52" s="617"/>
      <c r="Q52" s="617"/>
      <c r="R52" s="617"/>
    </row>
    <row r="53" spans="1:18" ht="12.75" customHeight="1">
      <c r="A53" s="599" t="s">
        <v>273</v>
      </c>
      <c r="B53" s="599"/>
      <c r="C53" s="599"/>
      <c r="D53" s="599"/>
      <c r="E53" s="599"/>
      <c r="F53" s="599"/>
      <c r="G53" s="599"/>
      <c r="H53" s="599"/>
      <c r="I53" s="599"/>
      <c r="J53" s="599"/>
      <c r="K53" s="599"/>
      <c r="L53" s="599"/>
      <c r="M53" s="599"/>
      <c r="N53" s="599"/>
      <c r="O53" s="599"/>
      <c r="P53" s="599"/>
      <c r="Q53" s="599"/>
      <c r="R53" s="599"/>
    </row>
    <row r="54" spans="1:18">
      <c r="A54" s="18" t="s">
        <v>29</v>
      </c>
      <c r="B54" s="362">
        <v>82.735792541147575</v>
      </c>
      <c r="C54" s="363">
        <v>100</v>
      </c>
      <c r="D54" s="363">
        <v>113</v>
      </c>
      <c r="E54" s="363">
        <v>110</v>
      </c>
      <c r="F54" s="364">
        <v>115</v>
      </c>
      <c r="G54" s="363">
        <v>126</v>
      </c>
      <c r="H54" s="363">
        <v>135</v>
      </c>
      <c r="I54" s="365">
        <v>141</v>
      </c>
      <c r="J54" s="365">
        <v>165</v>
      </c>
      <c r="K54" s="365">
        <v>157</v>
      </c>
      <c r="L54" s="361">
        <v>161.29152191125618</v>
      </c>
      <c r="M54" s="361">
        <v>160.10582765084186</v>
      </c>
      <c r="N54" s="361">
        <v>160.37664415215073</v>
      </c>
      <c r="O54" s="361">
        <v>161.85117921233442</v>
      </c>
      <c r="P54" s="361">
        <v>162.93260010922162</v>
      </c>
      <c r="Q54" s="361">
        <v>162.48968109831213</v>
      </c>
      <c r="R54" s="361">
        <v>161.36507956666964</v>
      </c>
    </row>
    <row r="55" spans="1:18" ht="92.25" customHeight="1">
      <c r="A55" s="512" t="s">
        <v>154</v>
      </c>
      <c r="B55" s="512"/>
      <c r="C55" s="512"/>
      <c r="D55" s="512"/>
      <c r="E55" s="512"/>
      <c r="F55" s="512"/>
      <c r="G55" s="512"/>
      <c r="H55" s="512"/>
      <c r="I55" s="512"/>
      <c r="J55" s="512"/>
      <c r="K55" s="512"/>
      <c r="L55" s="512"/>
      <c r="M55" s="512"/>
      <c r="N55" s="512"/>
      <c r="O55" s="512"/>
      <c r="P55" s="512"/>
      <c r="Q55" s="512"/>
      <c r="R55" s="512"/>
    </row>
  </sheetData>
  <mergeCells count="13">
    <mergeCell ref="A55:R55"/>
    <mergeCell ref="A1:R1"/>
    <mergeCell ref="B5:R5"/>
    <mergeCell ref="A3:A6"/>
    <mergeCell ref="B6:R6"/>
    <mergeCell ref="A28:R28"/>
    <mergeCell ref="A27:R27"/>
    <mergeCell ref="A49:R49"/>
    <mergeCell ref="A50:R50"/>
    <mergeCell ref="A52:R52"/>
    <mergeCell ref="A53:R53"/>
    <mergeCell ref="A2:O2"/>
    <mergeCell ref="B3:R3"/>
  </mergeCells>
  <phoneticPr fontId="36"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2020 - 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A62"/>
  <sheetViews>
    <sheetView showGridLines="0" topLeftCell="D1" zoomScaleNormal="100" workbookViewId="0">
      <selection sqref="A1:Z1"/>
    </sheetView>
  </sheetViews>
  <sheetFormatPr baseColWidth="10" defaultColWidth="10.85546875" defaultRowHeight="12.75"/>
  <cols>
    <col min="1" max="1" width="19.5703125" style="59" customWidth="1"/>
    <col min="2" max="26" width="6.28515625" style="59" customWidth="1"/>
    <col min="27" max="27" width="11.28515625" style="65" customWidth="1"/>
    <col min="28" max="16384" width="10.85546875" style="59"/>
  </cols>
  <sheetData>
    <row r="1" spans="1:27" s="367" customFormat="1" ht="24" customHeight="1">
      <c r="A1" s="502" t="s">
        <v>149</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366"/>
    </row>
    <row r="2" spans="1:27" s="60" customFormat="1" ht="15" customHeight="1">
      <c r="A2" s="620" t="s">
        <v>195</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201"/>
    </row>
    <row r="3" spans="1:27" ht="13.5" customHeight="1">
      <c r="A3" s="621" t="s">
        <v>87</v>
      </c>
      <c r="B3" s="629">
        <v>2005</v>
      </c>
      <c r="C3" s="630"/>
      <c r="D3" s="630"/>
      <c r="E3" s="630"/>
      <c r="F3" s="631"/>
      <c r="G3" s="629">
        <v>2013</v>
      </c>
      <c r="H3" s="630"/>
      <c r="I3" s="630"/>
      <c r="J3" s="630"/>
      <c r="K3" s="631"/>
      <c r="L3" s="629">
        <v>2015</v>
      </c>
      <c r="M3" s="630"/>
      <c r="N3" s="630"/>
      <c r="O3" s="630"/>
      <c r="P3" s="631"/>
      <c r="Q3" s="637" t="s">
        <v>277</v>
      </c>
      <c r="R3" s="621"/>
      <c r="S3" s="621"/>
      <c r="T3" s="621"/>
      <c r="U3" s="638"/>
      <c r="V3" s="635" t="s">
        <v>28</v>
      </c>
      <c r="W3" s="636"/>
      <c r="X3" s="636"/>
      <c r="Y3" s="636"/>
      <c r="Z3" s="636"/>
    </row>
    <row r="4" spans="1:27" ht="25.5" customHeight="1">
      <c r="A4" s="622"/>
      <c r="B4" s="632"/>
      <c r="C4" s="633"/>
      <c r="D4" s="633"/>
      <c r="E4" s="633"/>
      <c r="F4" s="634"/>
      <c r="G4" s="632"/>
      <c r="H4" s="633"/>
      <c r="I4" s="633"/>
      <c r="J4" s="633"/>
      <c r="K4" s="634"/>
      <c r="L4" s="632"/>
      <c r="M4" s="633"/>
      <c r="N4" s="633"/>
      <c r="O4" s="633"/>
      <c r="P4" s="633"/>
      <c r="Q4" s="639"/>
      <c r="R4" s="623"/>
      <c r="S4" s="623"/>
      <c r="T4" s="623"/>
      <c r="U4" s="640"/>
      <c r="V4" s="624" t="s">
        <v>276</v>
      </c>
      <c r="W4" s="624"/>
      <c r="X4" s="624"/>
      <c r="Y4" s="624"/>
      <c r="Z4" s="624"/>
    </row>
    <row r="5" spans="1:27" ht="15.75" customHeight="1">
      <c r="A5" s="622"/>
      <c r="B5" s="625" t="s">
        <v>88</v>
      </c>
      <c r="C5" s="626"/>
      <c r="D5" s="626"/>
      <c r="E5" s="626"/>
      <c r="F5" s="626"/>
      <c r="G5" s="626"/>
      <c r="H5" s="626"/>
      <c r="I5" s="626"/>
      <c r="J5" s="626"/>
      <c r="K5" s="626"/>
      <c r="L5" s="626"/>
      <c r="M5" s="626"/>
      <c r="N5" s="626"/>
      <c r="O5" s="626"/>
      <c r="P5" s="626"/>
      <c r="Q5" s="626"/>
      <c r="R5" s="626"/>
      <c r="S5" s="626"/>
      <c r="T5" s="626"/>
      <c r="U5" s="626"/>
      <c r="V5" s="626"/>
      <c r="W5" s="626"/>
      <c r="X5" s="626"/>
      <c r="Y5" s="626"/>
      <c r="Z5" s="626"/>
    </row>
    <row r="6" spans="1:27" ht="28.5" customHeight="1">
      <c r="A6" s="623"/>
      <c r="B6" s="203" t="s">
        <v>89</v>
      </c>
      <c r="C6" s="203" t="s">
        <v>90</v>
      </c>
      <c r="D6" s="203" t="s">
        <v>91</v>
      </c>
      <c r="E6" s="203" t="s">
        <v>92</v>
      </c>
      <c r="F6" s="203" t="s">
        <v>93</v>
      </c>
      <c r="G6" s="203" t="s">
        <v>89</v>
      </c>
      <c r="H6" s="203" t="s">
        <v>90</v>
      </c>
      <c r="I6" s="203" t="s">
        <v>91</v>
      </c>
      <c r="J6" s="203" t="s">
        <v>92</v>
      </c>
      <c r="K6" s="203" t="s">
        <v>93</v>
      </c>
      <c r="L6" s="203" t="s">
        <v>89</v>
      </c>
      <c r="M6" s="203" t="s">
        <v>90</v>
      </c>
      <c r="N6" s="203" t="s">
        <v>91</v>
      </c>
      <c r="O6" s="203" t="s">
        <v>92</v>
      </c>
      <c r="P6" s="204" t="s">
        <v>93</v>
      </c>
      <c r="Q6" s="203" t="s">
        <v>89</v>
      </c>
      <c r="R6" s="203" t="s">
        <v>90</v>
      </c>
      <c r="S6" s="203" t="s">
        <v>91</v>
      </c>
      <c r="T6" s="203" t="s">
        <v>92</v>
      </c>
      <c r="U6" s="203" t="s">
        <v>93</v>
      </c>
      <c r="V6" s="203" t="s">
        <v>89</v>
      </c>
      <c r="W6" s="203" t="s">
        <v>90</v>
      </c>
      <c r="X6" s="203" t="s">
        <v>91</v>
      </c>
      <c r="Y6" s="203" t="s">
        <v>92</v>
      </c>
      <c r="Z6" s="204" t="s">
        <v>93</v>
      </c>
    </row>
    <row r="7" spans="1:27" s="72" customFormat="1" ht="12.75" customHeight="1">
      <c r="A7" s="627" t="s">
        <v>19</v>
      </c>
      <c r="B7" s="627"/>
      <c r="C7" s="627"/>
      <c r="D7" s="627"/>
      <c r="E7" s="627"/>
      <c r="F7" s="627"/>
      <c r="G7" s="627"/>
      <c r="H7" s="627"/>
      <c r="I7" s="627"/>
      <c r="J7" s="627"/>
      <c r="K7" s="627"/>
      <c r="L7" s="627"/>
      <c r="M7" s="627"/>
      <c r="N7" s="627"/>
      <c r="O7" s="627"/>
      <c r="P7" s="627"/>
      <c r="Q7" s="627"/>
      <c r="R7" s="627"/>
      <c r="S7" s="627"/>
      <c r="T7" s="627"/>
      <c r="U7" s="627"/>
      <c r="V7" s="627"/>
      <c r="W7" s="627"/>
      <c r="X7" s="627"/>
      <c r="Y7" s="627"/>
      <c r="Z7" s="627"/>
      <c r="AA7" s="202"/>
    </row>
    <row r="8" spans="1:27" s="384" customFormat="1">
      <c r="A8" s="401" t="s">
        <v>119</v>
      </c>
      <c r="B8" s="402" t="s">
        <v>39</v>
      </c>
      <c r="C8" s="402" t="s">
        <v>39</v>
      </c>
      <c r="D8" s="402" t="s">
        <v>39</v>
      </c>
      <c r="E8" s="402" t="s">
        <v>39</v>
      </c>
      <c r="F8" s="403">
        <v>2.2999999999999998</v>
      </c>
      <c r="G8" s="404">
        <v>67</v>
      </c>
      <c r="H8" s="404">
        <v>17</v>
      </c>
      <c r="I8" s="404">
        <v>57</v>
      </c>
      <c r="J8" s="404">
        <v>22</v>
      </c>
      <c r="K8" s="405">
        <v>2.4</v>
      </c>
      <c r="L8" s="404">
        <v>66</v>
      </c>
      <c r="M8" s="404">
        <v>16</v>
      </c>
      <c r="N8" s="404">
        <v>57</v>
      </c>
      <c r="O8" s="404">
        <v>23</v>
      </c>
      <c r="P8" s="405">
        <v>2.4</v>
      </c>
      <c r="Q8" s="404">
        <v>65</v>
      </c>
      <c r="R8" s="404">
        <v>17</v>
      </c>
      <c r="S8" s="404">
        <v>58</v>
      </c>
      <c r="T8" s="404">
        <v>24</v>
      </c>
      <c r="U8" s="405">
        <v>2.2999999999999998</v>
      </c>
      <c r="V8" s="406">
        <v>58</v>
      </c>
      <c r="W8" s="407">
        <v>15</v>
      </c>
      <c r="X8" s="404">
        <v>53</v>
      </c>
      <c r="Y8" s="404">
        <v>19</v>
      </c>
      <c r="Z8" s="405">
        <v>1.6</v>
      </c>
      <c r="AA8" s="383"/>
    </row>
    <row r="9" spans="1:27" ht="13.5">
      <c r="A9" s="377" t="s">
        <v>120</v>
      </c>
      <c r="B9" s="378" t="s">
        <v>39</v>
      </c>
      <c r="C9" s="378" t="s">
        <v>39</v>
      </c>
      <c r="D9" s="378" t="s">
        <v>39</v>
      </c>
      <c r="E9" s="378" t="s">
        <v>39</v>
      </c>
      <c r="F9" s="378" t="s">
        <v>39</v>
      </c>
      <c r="G9" s="379">
        <v>63</v>
      </c>
      <c r="H9" s="390">
        <v>12</v>
      </c>
      <c r="I9" s="390">
        <v>56</v>
      </c>
      <c r="J9" s="390">
        <v>26</v>
      </c>
      <c r="K9" s="391">
        <v>2.7</v>
      </c>
      <c r="L9" s="379">
        <v>62</v>
      </c>
      <c r="M9" s="390">
        <v>11</v>
      </c>
      <c r="N9" s="390">
        <v>55</v>
      </c>
      <c r="O9" s="390">
        <v>27</v>
      </c>
      <c r="P9" s="391">
        <v>2.6</v>
      </c>
      <c r="Q9" s="379">
        <v>63</v>
      </c>
      <c r="R9" s="390">
        <v>12</v>
      </c>
      <c r="S9" s="390">
        <v>57</v>
      </c>
      <c r="T9" s="390">
        <v>27</v>
      </c>
      <c r="U9" s="391">
        <v>2.5</v>
      </c>
      <c r="V9" s="390">
        <v>57</v>
      </c>
      <c r="W9" s="392">
        <v>11</v>
      </c>
      <c r="X9" s="393">
        <v>52</v>
      </c>
      <c r="Y9" s="393">
        <v>21</v>
      </c>
      <c r="Z9" s="391">
        <v>1.9</v>
      </c>
    </row>
    <row r="10" spans="1:27" s="384" customFormat="1" ht="12.75" customHeight="1">
      <c r="A10" s="423" t="s">
        <v>94</v>
      </c>
      <c r="B10" s="408" t="s">
        <v>39</v>
      </c>
      <c r="C10" s="382" t="s">
        <v>39</v>
      </c>
      <c r="D10" s="409">
        <v>72</v>
      </c>
      <c r="E10" s="409">
        <v>21</v>
      </c>
      <c r="F10" s="410">
        <v>2.5</v>
      </c>
      <c r="G10" s="408" t="s">
        <v>39</v>
      </c>
      <c r="H10" s="382" t="s">
        <v>39</v>
      </c>
      <c r="I10" s="409">
        <v>91</v>
      </c>
      <c r="J10" s="409">
        <v>28</v>
      </c>
      <c r="K10" s="411">
        <v>3.6</v>
      </c>
      <c r="L10" s="408" t="s">
        <v>39</v>
      </c>
      <c r="M10" s="382" t="s">
        <v>39</v>
      </c>
      <c r="N10" s="409">
        <v>94.886774898862996</v>
      </c>
      <c r="O10" s="409">
        <v>32.405999807200999</v>
      </c>
      <c r="P10" s="411">
        <v>3.5277267724865999</v>
      </c>
      <c r="Q10" s="408" t="s">
        <v>39</v>
      </c>
      <c r="R10" s="382" t="s">
        <v>39</v>
      </c>
      <c r="S10" s="409">
        <v>94.48836</v>
      </c>
      <c r="T10" s="409">
        <v>33.451099999999997</v>
      </c>
      <c r="U10" s="411">
        <v>3.2727650000000001</v>
      </c>
      <c r="V10" s="408" t="s">
        <v>39</v>
      </c>
      <c r="W10" s="382" t="s">
        <v>39</v>
      </c>
      <c r="X10" s="409">
        <v>77.025469999999999</v>
      </c>
      <c r="Y10" s="409">
        <v>14.672739999999999</v>
      </c>
      <c r="Z10" s="412">
        <v>1.9954559999999999</v>
      </c>
      <c r="AA10" s="383"/>
    </row>
    <row r="11" spans="1:27" ht="12.75" customHeight="1">
      <c r="A11" s="424" t="s">
        <v>95</v>
      </c>
      <c r="B11" s="370" t="s">
        <v>39</v>
      </c>
      <c r="C11" s="370" t="s">
        <v>39</v>
      </c>
      <c r="D11" s="369" t="s">
        <v>39</v>
      </c>
      <c r="E11" s="369" t="s">
        <v>39</v>
      </c>
      <c r="F11" s="369" t="s">
        <v>39</v>
      </c>
      <c r="G11" s="394">
        <v>67</v>
      </c>
      <c r="H11" s="369" t="s">
        <v>39</v>
      </c>
      <c r="I11" s="394">
        <v>69</v>
      </c>
      <c r="J11" s="394">
        <v>26</v>
      </c>
      <c r="K11" s="396">
        <v>1</v>
      </c>
      <c r="L11" s="394">
        <v>69</v>
      </c>
      <c r="M11" s="373">
        <v>1</v>
      </c>
      <c r="N11" s="394">
        <v>71</v>
      </c>
      <c r="O11" s="394">
        <v>27</v>
      </c>
      <c r="P11" s="369" t="s">
        <v>39</v>
      </c>
      <c r="Q11" s="394">
        <v>75.512690949689002</v>
      </c>
      <c r="R11" s="373">
        <v>0.84390010000000004</v>
      </c>
      <c r="S11" s="394">
        <v>80.550569999999993</v>
      </c>
      <c r="T11" s="394">
        <v>30.339220000000001</v>
      </c>
      <c r="U11" s="369">
        <v>0.9374441</v>
      </c>
      <c r="V11" s="394">
        <v>69.391838987059003</v>
      </c>
      <c r="W11" s="369">
        <v>0.80393680000000001</v>
      </c>
      <c r="X11" s="394">
        <v>74.371340000000004</v>
      </c>
      <c r="Y11" s="394">
        <v>25.792999999999999</v>
      </c>
      <c r="Z11" s="370">
        <v>0.4584124</v>
      </c>
    </row>
    <row r="12" spans="1:27" s="418" customFormat="1" ht="12.75" customHeight="1">
      <c r="A12" s="423" t="s">
        <v>97</v>
      </c>
      <c r="B12" s="382" t="s">
        <v>39</v>
      </c>
      <c r="C12" s="382" t="s">
        <v>39</v>
      </c>
      <c r="D12" s="382" t="s">
        <v>39</v>
      </c>
      <c r="E12" s="382" t="s">
        <v>39</v>
      </c>
      <c r="F12" s="413">
        <v>0.2</v>
      </c>
      <c r="G12" s="414">
        <v>89</v>
      </c>
      <c r="H12" s="415">
        <v>49</v>
      </c>
      <c r="I12" s="414">
        <v>58</v>
      </c>
      <c r="J12" s="414">
        <v>13</v>
      </c>
      <c r="K12" s="416">
        <v>0.4</v>
      </c>
      <c r="L12" s="414">
        <v>86</v>
      </c>
      <c r="M12" s="415">
        <v>49</v>
      </c>
      <c r="N12" s="414">
        <v>57</v>
      </c>
      <c r="O12" s="414">
        <v>11</v>
      </c>
      <c r="P12" s="413">
        <v>0.5</v>
      </c>
      <c r="Q12" s="414">
        <v>85.192179999999993</v>
      </c>
      <c r="R12" s="415">
        <v>45.560200000000002</v>
      </c>
      <c r="S12" s="414">
        <v>58.13026</v>
      </c>
      <c r="T12" s="414">
        <v>11.339639999999999</v>
      </c>
      <c r="U12" s="413">
        <v>0.44484770000000001</v>
      </c>
      <c r="V12" s="414">
        <v>84.918340000000001</v>
      </c>
      <c r="W12" s="415">
        <v>45.264380000000003</v>
      </c>
      <c r="X12" s="414">
        <v>57.558239999999998</v>
      </c>
      <c r="Y12" s="414">
        <v>10.60467</v>
      </c>
      <c r="Z12" s="413">
        <v>0.37822319999999998</v>
      </c>
      <c r="AA12" s="417"/>
    </row>
    <row r="13" spans="1:27" s="60" customFormat="1" ht="12.75" customHeight="1">
      <c r="A13" s="424" t="s">
        <v>99</v>
      </c>
      <c r="B13" s="397">
        <v>69</v>
      </c>
      <c r="C13" s="397">
        <v>22</v>
      </c>
      <c r="D13" s="397">
        <v>57</v>
      </c>
      <c r="E13" s="397">
        <v>21</v>
      </c>
      <c r="F13" s="395">
        <v>1.9</v>
      </c>
      <c r="G13" s="397">
        <v>87</v>
      </c>
      <c r="H13" s="397">
        <v>32</v>
      </c>
      <c r="I13" s="397">
        <v>71</v>
      </c>
      <c r="J13" s="397">
        <v>32</v>
      </c>
      <c r="K13" s="395">
        <v>3.7</v>
      </c>
      <c r="L13" s="397">
        <v>84</v>
      </c>
      <c r="M13" s="397">
        <v>26</v>
      </c>
      <c r="N13" s="397">
        <v>71</v>
      </c>
      <c r="O13" s="397">
        <v>34</v>
      </c>
      <c r="P13" s="395">
        <v>3.2</v>
      </c>
      <c r="Q13" s="397">
        <v>79.148510000000002</v>
      </c>
      <c r="R13" s="397">
        <v>29.092199999999998</v>
      </c>
      <c r="S13" s="397">
        <v>68.21687</v>
      </c>
      <c r="T13" s="397">
        <v>35.700740000000003</v>
      </c>
      <c r="U13" s="395">
        <v>3.0794489999999999</v>
      </c>
      <c r="V13" s="397">
        <v>72.091250000000002</v>
      </c>
      <c r="W13" s="397">
        <v>25.725950000000001</v>
      </c>
      <c r="X13" s="397">
        <v>62.577060000000003</v>
      </c>
      <c r="Y13" s="397">
        <v>28.188379999999999</v>
      </c>
      <c r="Z13" s="395">
        <v>1.899173</v>
      </c>
      <c r="AA13" s="201"/>
    </row>
    <row r="14" spans="1:27" s="418" customFormat="1" ht="12.75" customHeight="1">
      <c r="A14" s="423" t="s">
        <v>29</v>
      </c>
      <c r="B14" s="412">
        <v>44</v>
      </c>
      <c r="C14" s="412">
        <v>0</v>
      </c>
      <c r="D14" s="412">
        <v>23</v>
      </c>
      <c r="E14" s="412">
        <v>23</v>
      </c>
      <c r="F14" s="381" t="s">
        <v>39</v>
      </c>
      <c r="G14" s="409">
        <v>59</v>
      </c>
      <c r="H14" s="409">
        <v>0</v>
      </c>
      <c r="I14" s="409">
        <v>48</v>
      </c>
      <c r="J14" s="409">
        <v>25</v>
      </c>
      <c r="K14" s="411">
        <v>5.4</v>
      </c>
      <c r="L14" s="409">
        <v>63</v>
      </c>
      <c r="M14" s="409">
        <v>0</v>
      </c>
      <c r="N14" s="409">
        <v>51</v>
      </c>
      <c r="O14" s="409">
        <v>30</v>
      </c>
      <c r="P14" s="411">
        <v>3.9</v>
      </c>
      <c r="Q14" s="409">
        <v>59.95082</v>
      </c>
      <c r="R14" s="409">
        <v>2.6536049999999999E-2</v>
      </c>
      <c r="S14" s="409">
        <v>48.835720000000002</v>
      </c>
      <c r="T14" s="409">
        <v>29.703530000000001</v>
      </c>
      <c r="U14" s="411">
        <v>3.8060670000000001</v>
      </c>
      <c r="V14" s="409">
        <v>52.687890000000003</v>
      </c>
      <c r="W14" s="409">
        <v>2.6536049999999999E-2</v>
      </c>
      <c r="X14" s="409">
        <v>45.790179999999999</v>
      </c>
      <c r="Y14" s="409">
        <v>21.824580000000001</v>
      </c>
      <c r="Z14" s="410">
        <v>3.24539</v>
      </c>
      <c r="AA14" s="417"/>
    </row>
    <row r="15" spans="1:27" s="60" customFormat="1" ht="12.75" customHeight="1">
      <c r="A15" s="424" t="s">
        <v>100</v>
      </c>
      <c r="B15" s="370" t="s">
        <v>39</v>
      </c>
      <c r="C15" s="370" t="s">
        <v>39</v>
      </c>
      <c r="D15" s="370" t="s">
        <v>39</v>
      </c>
      <c r="E15" s="370" t="s">
        <v>39</v>
      </c>
      <c r="F15" s="395">
        <v>2.2000000000000002</v>
      </c>
      <c r="G15" s="370" t="s">
        <v>39</v>
      </c>
      <c r="H15" s="397" t="s">
        <v>17</v>
      </c>
      <c r="I15" s="397">
        <v>70</v>
      </c>
      <c r="J15" s="397">
        <v>25</v>
      </c>
      <c r="K15" s="395">
        <v>2</v>
      </c>
      <c r="L15" s="370" t="s">
        <v>39</v>
      </c>
      <c r="M15" s="397" t="s">
        <v>17</v>
      </c>
      <c r="N15" s="397">
        <v>59</v>
      </c>
      <c r="O15" s="397">
        <v>26</v>
      </c>
      <c r="P15" s="395">
        <v>1.9</v>
      </c>
      <c r="Q15" s="369" t="s">
        <v>39</v>
      </c>
      <c r="R15" s="394" t="s">
        <v>17</v>
      </c>
      <c r="S15" s="394">
        <v>63.997630000000001</v>
      </c>
      <c r="T15" s="394">
        <v>29.719380000000001</v>
      </c>
      <c r="U15" s="396">
        <v>1.9534609999999999</v>
      </c>
      <c r="V15" s="369" t="s">
        <v>39</v>
      </c>
      <c r="W15" s="394" t="s">
        <v>17</v>
      </c>
      <c r="X15" s="394">
        <v>60.172319999999999</v>
      </c>
      <c r="Y15" s="394">
        <v>24.994530000000001</v>
      </c>
      <c r="Z15" s="395">
        <v>1.4657439999999999</v>
      </c>
      <c r="AA15" s="201"/>
    </row>
    <row r="16" spans="1:27" s="418" customFormat="1" ht="12.75" customHeight="1">
      <c r="A16" s="423" t="s">
        <v>101</v>
      </c>
      <c r="B16" s="412">
        <v>59</v>
      </c>
      <c r="C16" s="412">
        <v>0</v>
      </c>
      <c r="D16" s="412">
        <v>46</v>
      </c>
      <c r="E16" s="412">
        <v>26</v>
      </c>
      <c r="F16" s="381" t="s">
        <v>39</v>
      </c>
      <c r="G16" s="409">
        <v>55</v>
      </c>
      <c r="H16" s="409" t="s">
        <v>17</v>
      </c>
      <c r="I16" s="409">
        <v>55</v>
      </c>
      <c r="J16" s="409">
        <v>11</v>
      </c>
      <c r="K16" s="411">
        <v>2.6</v>
      </c>
      <c r="L16" s="409">
        <v>56</v>
      </c>
      <c r="M16" s="409" t="s">
        <v>17</v>
      </c>
      <c r="N16" s="409">
        <v>55</v>
      </c>
      <c r="O16" s="409">
        <v>12</v>
      </c>
      <c r="P16" s="411">
        <v>2.2999999999999998</v>
      </c>
      <c r="Q16" s="409">
        <v>59.143979999999999</v>
      </c>
      <c r="R16" s="409" t="s">
        <v>17</v>
      </c>
      <c r="S16" s="409">
        <v>57.382809999999999</v>
      </c>
      <c r="T16" s="409">
        <v>13.96977</v>
      </c>
      <c r="U16" s="411">
        <v>2.2325360000000001</v>
      </c>
      <c r="V16" s="409">
        <v>52.077640000000002</v>
      </c>
      <c r="W16" s="409" t="s">
        <v>17</v>
      </c>
      <c r="X16" s="409">
        <v>53.277369999999998</v>
      </c>
      <c r="Y16" s="409">
        <v>10.092919999999999</v>
      </c>
      <c r="Z16" s="410">
        <v>1.5745150000000001</v>
      </c>
      <c r="AA16" s="417"/>
    </row>
    <row r="17" spans="1:27" s="60" customFormat="1" ht="12.75" customHeight="1">
      <c r="A17" s="424" t="s">
        <v>24</v>
      </c>
      <c r="B17" s="369" t="s">
        <v>39</v>
      </c>
      <c r="C17" s="369" t="s">
        <v>39</v>
      </c>
      <c r="D17" s="369" t="s">
        <v>39</v>
      </c>
      <c r="E17" s="369" t="s">
        <v>39</v>
      </c>
      <c r="F17" s="369" t="s">
        <v>39</v>
      </c>
      <c r="G17" s="369" t="s">
        <v>39</v>
      </c>
      <c r="H17" s="369" t="s">
        <v>39</v>
      </c>
      <c r="I17" s="369" t="s">
        <v>39</v>
      </c>
      <c r="J17" s="369" t="s">
        <v>39</v>
      </c>
      <c r="K17" s="396">
        <v>2.5</v>
      </c>
      <c r="L17" s="369" t="s">
        <v>39</v>
      </c>
      <c r="M17" s="369" t="s">
        <v>39</v>
      </c>
      <c r="N17" s="369" t="s">
        <v>39</v>
      </c>
      <c r="O17" s="369" t="s">
        <v>39</v>
      </c>
      <c r="P17" s="396">
        <v>2.4</v>
      </c>
      <c r="Q17" s="369" t="s">
        <v>39</v>
      </c>
      <c r="R17" s="373">
        <v>28.76576</v>
      </c>
      <c r="S17" s="373">
        <v>54.983460000000001</v>
      </c>
      <c r="T17" s="373">
        <v>42.366149999999998</v>
      </c>
      <c r="U17" s="396">
        <v>2.486999</v>
      </c>
      <c r="V17" s="369" t="s">
        <v>39</v>
      </c>
      <c r="W17" s="369" t="s">
        <v>39</v>
      </c>
      <c r="X17" s="369" t="s">
        <v>39</v>
      </c>
      <c r="Y17" s="369" t="s">
        <v>39</v>
      </c>
      <c r="Z17" s="370" t="s">
        <v>39</v>
      </c>
      <c r="AA17" s="201"/>
    </row>
    <row r="18" spans="1:27" s="418" customFormat="1" ht="12.75" customHeight="1">
      <c r="A18" s="423" t="s">
        <v>102</v>
      </c>
      <c r="B18" s="381" t="s">
        <v>39</v>
      </c>
      <c r="C18" s="381" t="s">
        <v>39</v>
      </c>
      <c r="D18" s="381" t="s">
        <v>39</v>
      </c>
      <c r="E18" s="381" t="s">
        <v>39</v>
      </c>
      <c r="F18" s="411">
        <v>4.5999999999999996</v>
      </c>
      <c r="G18" s="382" t="s">
        <v>39</v>
      </c>
      <c r="H18" s="409" t="s">
        <v>17</v>
      </c>
      <c r="I18" s="409">
        <v>66</v>
      </c>
      <c r="J18" s="409">
        <v>11</v>
      </c>
      <c r="K18" s="411">
        <v>2.1</v>
      </c>
      <c r="L18" s="382" t="s">
        <v>39</v>
      </c>
      <c r="M18" s="381" t="s">
        <v>39</v>
      </c>
      <c r="N18" s="381" t="s">
        <v>39</v>
      </c>
      <c r="O18" s="381" t="s">
        <v>39</v>
      </c>
      <c r="P18" s="381" t="s">
        <v>39</v>
      </c>
      <c r="Q18" s="407">
        <v>46.941659999999999</v>
      </c>
      <c r="R18" s="409" t="s">
        <v>17</v>
      </c>
      <c r="S18" s="385">
        <v>71.822670000000002</v>
      </c>
      <c r="T18" s="385">
        <v>21.87058</v>
      </c>
      <c r="U18" s="381">
        <v>2.7692269999999999</v>
      </c>
      <c r="V18" s="407">
        <v>44.928040000000003</v>
      </c>
      <c r="W18" s="409" t="s">
        <v>17</v>
      </c>
      <c r="X18" s="385">
        <v>69.811809999999994</v>
      </c>
      <c r="Y18" s="385">
        <v>21.636669999999999</v>
      </c>
      <c r="Z18" s="382">
        <v>2.7692269999999999</v>
      </c>
      <c r="AA18" s="417"/>
    </row>
    <row r="19" spans="1:27" s="60" customFormat="1" ht="12.75" customHeight="1">
      <c r="A19" s="424" t="s">
        <v>104</v>
      </c>
      <c r="B19" s="369" t="s">
        <v>39</v>
      </c>
      <c r="C19" s="369" t="s">
        <v>39</v>
      </c>
      <c r="D19" s="369" t="s">
        <v>39</v>
      </c>
      <c r="E19" s="369" t="s">
        <v>39</v>
      </c>
      <c r="F19" s="369" t="s">
        <v>39</v>
      </c>
      <c r="G19" s="369" t="s">
        <v>39</v>
      </c>
      <c r="H19" s="394">
        <v>20</v>
      </c>
      <c r="I19" s="394">
        <v>59</v>
      </c>
      <c r="J19" s="369" t="s">
        <v>39</v>
      </c>
      <c r="K19" s="369" t="s">
        <v>39</v>
      </c>
      <c r="L19" s="369" t="s">
        <v>39</v>
      </c>
      <c r="M19" s="394">
        <v>14</v>
      </c>
      <c r="N19" s="394">
        <v>80</v>
      </c>
      <c r="O19" s="373">
        <v>34</v>
      </c>
      <c r="P19" s="369">
        <v>3.3</v>
      </c>
      <c r="Q19" s="369" t="s">
        <v>39</v>
      </c>
      <c r="R19" s="394">
        <v>14.00806</v>
      </c>
      <c r="S19" s="394">
        <v>72.867440000000002</v>
      </c>
      <c r="T19" s="373">
        <v>33.365900000000003</v>
      </c>
      <c r="U19" s="369">
        <v>3.1832760000000002</v>
      </c>
      <c r="V19" s="369" t="s">
        <v>39</v>
      </c>
      <c r="W19" s="394">
        <v>13.470090000000001</v>
      </c>
      <c r="X19" s="394">
        <v>69.357699999999994</v>
      </c>
      <c r="Y19" s="373">
        <v>25.09883</v>
      </c>
      <c r="Z19" s="370">
        <v>2.1412059999999999</v>
      </c>
      <c r="AA19" s="201"/>
    </row>
    <row r="20" spans="1:27" s="418" customFormat="1" ht="12.75" customHeight="1">
      <c r="A20" s="423" t="s">
        <v>103</v>
      </c>
      <c r="B20" s="381" t="s">
        <v>39</v>
      </c>
      <c r="C20" s="381" t="s">
        <v>39</v>
      </c>
      <c r="D20" s="381" t="s">
        <v>39</v>
      </c>
      <c r="E20" s="381" t="s">
        <v>39</v>
      </c>
      <c r="F20" s="381" t="s">
        <v>39</v>
      </c>
      <c r="G20" s="412">
        <v>86</v>
      </c>
      <c r="H20" s="412">
        <v>6</v>
      </c>
      <c r="I20" s="412">
        <v>80</v>
      </c>
      <c r="J20" s="412">
        <v>39</v>
      </c>
      <c r="K20" s="411">
        <v>2.5</v>
      </c>
      <c r="L20" s="412">
        <v>76</v>
      </c>
      <c r="M20" s="412">
        <v>6</v>
      </c>
      <c r="N20" s="412">
        <v>69</v>
      </c>
      <c r="O20" s="412">
        <v>36</v>
      </c>
      <c r="P20" s="411">
        <v>2.7</v>
      </c>
      <c r="Q20" s="412">
        <v>65.034660000000002</v>
      </c>
      <c r="R20" s="412">
        <v>8.7966429999999995</v>
      </c>
      <c r="S20" s="412">
        <v>61.16968</v>
      </c>
      <c r="T20" s="412">
        <v>32.473080000000003</v>
      </c>
      <c r="U20" s="411">
        <v>2.5863360000000002</v>
      </c>
      <c r="V20" s="412">
        <v>55.926290000000002</v>
      </c>
      <c r="W20" s="412">
        <v>5.7289810000000001</v>
      </c>
      <c r="X20" s="412">
        <v>54.247630000000001</v>
      </c>
      <c r="Y20" s="412">
        <v>28.431709999999999</v>
      </c>
      <c r="Z20" s="410">
        <v>1.6432260000000001</v>
      </c>
      <c r="AA20" s="417"/>
    </row>
    <row r="21" spans="1:27" s="60" customFormat="1" ht="12.75" customHeight="1">
      <c r="A21" s="424" t="s">
        <v>105</v>
      </c>
      <c r="B21" s="369" t="s">
        <v>39</v>
      </c>
      <c r="C21" s="369" t="s">
        <v>39</v>
      </c>
      <c r="D21" s="394">
        <v>44</v>
      </c>
      <c r="E21" s="394">
        <v>9</v>
      </c>
      <c r="F21" s="396">
        <v>0.9</v>
      </c>
      <c r="G21" s="394">
        <v>71</v>
      </c>
      <c r="H21" s="394">
        <v>23</v>
      </c>
      <c r="I21" s="394">
        <v>57</v>
      </c>
      <c r="J21" s="394">
        <v>21</v>
      </c>
      <c r="K21" s="396">
        <v>1.8</v>
      </c>
      <c r="L21" s="394">
        <v>68</v>
      </c>
      <c r="M21" s="394">
        <v>21</v>
      </c>
      <c r="N21" s="394">
        <v>52</v>
      </c>
      <c r="O21" s="394">
        <v>22</v>
      </c>
      <c r="P21" s="396">
        <v>2</v>
      </c>
      <c r="Q21" s="394">
        <v>67.049639999999997</v>
      </c>
      <c r="R21" s="394">
        <v>20.35529</v>
      </c>
      <c r="S21" s="394">
        <v>54.484810000000003</v>
      </c>
      <c r="T21" s="394">
        <v>23.502500000000001</v>
      </c>
      <c r="U21" s="396">
        <v>1.935729</v>
      </c>
      <c r="V21" s="369" t="s">
        <v>39</v>
      </c>
      <c r="W21" s="369" t="s">
        <v>39</v>
      </c>
      <c r="X21" s="394">
        <v>52.207239999999999</v>
      </c>
      <c r="Y21" s="394">
        <v>22.329619999999998</v>
      </c>
      <c r="Z21" s="395">
        <v>1.7753829999999999</v>
      </c>
      <c r="AA21" s="201"/>
    </row>
    <row r="22" spans="1:27" s="418" customFormat="1" ht="12.75" customHeight="1">
      <c r="A22" s="423" t="s">
        <v>25</v>
      </c>
      <c r="B22" s="381" t="s">
        <v>39</v>
      </c>
      <c r="C22" s="381" t="s">
        <v>39</v>
      </c>
      <c r="D22" s="381" t="s">
        <v>39</v>
      </c>
      <c r="E22" s="381" t="s">
        <v>39</v>
      </c>
      <c r="F22" s="411">
        <v>1.9</v>
      </c>
      <c r="G22" s="412">
        <v>42</v>
      </c>
      <c r="H22" s="409">
        <v>0</v>
      </c>
      <c r="I22" s="409">
        <v>37</v>
      </c>
      <c r="J22" s="409">
        <v>23</v>
      </c>
      <c r="K22" s="411">
        <v>1.7</v>
      </c>
      <c r="L22" s="412">
        <v>46</v>
      </c>
      <c r="M22" s="412">
        <v>0</v>
      </c>
      <c r="N22" s="412">
        <v>39</v>
      </c>
      <c r="O22" s="412">
        <v>24</v>
      </c>
      <c r="P22" s="410">
        <v>1.4</v>
      </c>
      <c r="Q22" s="412">
        <v>50.395690000000002</v>
      </c>
      <c r="R22" s="409">
        <v>0.83994880000000005</v>
      </c>
      <c r="S22" s="412">
        <v>43.332949999999997</v>
      </c>
      <c r="T22" s="412">
        <v>25.652360000000002</v>
      </c>
      <c r="U22" s="410">
        <v>1.417761</v>
      </c>
      <c r="V22" s="407">
        <v>47.606349999999999</v>
      </c>
      <c r="W22" s="385">
        <v>0.7788178</v>
      </c>
      <c r="X22" s="407">
        <v>40.878720000000001</v>
      </c>
      <c r="Y22" s="407">
        <v>24.095490000000002</v>
      </c>
      <c r="Z22" s="382">
        <v>1.1968829999999999</v>
      </c>
      <c r="AA22" s="417"/>
    </row>
    <row r="23" spans="1:27" s="60" customFormat="1" ht="12.75" customHeight="1">
      <c r="A23" s="424" t="s">
        <v>106</v>
      </c>
      <c r="B23" s="369" t="s">
        <v>39</v>
      </c>
      <c r="C23" s="369" t="s">
        <v>39</v>
      </c>
      <c r="D23" s="369" t="s">
        <v>39</v>
      </c>
      <c r="E23" s="369" t="s">
        <v>39</v>
      </c>
      <c r="F23" s="396">
        <v>1.1000000000000001</v>
      </c>
      <c r="G23" s="397">
        <v>78</v>
      </c>
      <c r="H23" s="394">
        <v>28</v>
      </c>
      <c r="I23" s="394">
        <v>48</v>
      </c>
      <c r="J23" s="394">
        <v>9</v>
      </c>
      <c r="K23" s="396">
        <v>1.2</v>
      </c>
      <c r="L23" s="397">
        <v>80</v>
      </c>
      <c r="M23" s="394">
        <v>29</v>
      </c>
      <c r="N23" s="394">
        <v>50</v>
      </c>
      <c r="O23" s="394">
        <v>8</v>
      </c>
      <c r="P23" s="396">
        <v>1.2</v>
      </c>
      <c r="Q23" s="397">
        <v>79.093800000000002</v>
      </c>
      <c r="R23" s="394">
        <v>27.685919999999999</v>
      </c>
      <c r="S23" s="394">
        <v>49.48854</v>
      </c>
      <c r="T23" s="394">
        <v>8.4502009999999999</v>
      </c>
      <c r="U23" s="396">
        <v>1.198159</v>
      </c>
      <c r="V23" s="370" t="s">
        <v>39</v>
      </c>
      <c r="W23" s="370" t="s">
        <v>39</v>
      </c>
      <c r="X23" s="370" t="s">
        <v>39</v>
      </c>
      <c r="Y23" s="370" t="s">
        <v>39</v>
      </c>
      <c r="Z23" s="395">
        <v>1.0166230000000001</v>
      </c>
      <c r="AA23" s="201"/>
    </row>
    <row r="24" spans="1:27" s="418" customFormat="1" ht="12.75" customHeight="1">
      <c r="A24" s="423" t="s">
        <v>96</v>
      </c>
      <c r="B24" s="381" t="s">
        <v>39</v>
      </c>
      <c r="C24" s="381" t="s">
        <v>39</v>
      </c>
      <c r="D24" s="381" t="s">
        <v>39</v>
      </c>
      <c r="E24" s="381" t="s">
        <v>39</v>
      </c>
      <c r="F24" s="381" t="s">
        <v>39</v>
      </c>
      <c r="G24" s="381" t="s">
        <v>39</v>
      </c>
      <c r="H24" s="381" t="s">
        <v>39</v>
      </c>
      <c r="I24" s="381" t="s">
        <v>39</v>
      </c>
      <c r="J24" s="381" t="s">
        <v>39</v>
      </c>
      <c r="K24" s="381" t="s">
        <v>39</v>
      </c>
      <c r="L24" s="381" t="s">
        <v>39</v>
      </c>
      <c r="M24" s="381" t="s">
        <v>39</v>
      </c>
      <c r="N24" s="381" t="s">
        <v>39</v>
      </c>
      <c r="O24" s="381" t="s">
        <v>39</v>
      </c>
      <c r="P24" s="381" t="s">
        <v>39</v>
      </c>
      <c r="Q24" s="381" t="s">
        <v>39</v>
      </c>
      <c r="R24" s="381" t="s">
        <v>39</v>
      </c>
      <c r="S24" s="381" t="s">
        <v>39</v>
      </c>
      <c r="T24" s="381" t="s">
        <v>39</v>
      </c>
      <c r="U24" s="381" t="s">
        <v>39</v>
      </c>
      <c r="V24" s="381" t="s">
        <v>39</v>
      </c>
      <c r="W24" s="381" t="s">
        <v>39</v>
      </c>
      <c r="X24" s="381" t="s">
        <v>39</v>
      </c>
      <c r="Y24" s="381" t="s">
        <v>39</v>
      </c>
      <c r="Z24" s="382" t="s">
        <v>39</v>
      </c>
      <c r="AA24" s="417"/>
    </row>
    <row r="25" spans="1:27" s="60" customFormat="1" ht="12.75" customHeight="1">
      <c r="A25" s="424" t="s">
        <v>147</v>
      </c>
      <c r="B25" s="369" t="s">
        <v>39</v>
      </c>
      <c r="C25" s="369" t="s">
        <v>39</v>
      </c>
      <c r="D25" s="369" t="s">
        <v>39</v>
      </c>
      <c r="E25" s="369" t="s">
        <v>39</v>
      </c>
      <c r="F25" s="369" t="s">
        <v>39</v>
      </c>
      <c r="G25" s="370" t="s">
        <v>39</v>
      </c>
      <c r="H25" s="369" t="s">
        <v>39</v>
      </c>
      <c r="I25" s="369" t="s">
        <v>39</v>
      </c>
      <c r="J25" s="370" t="s">
        <v>39</v>
      </c>
      <c r="K25" s="370" t="s">
        <v>39</v>
      </c>
      <c r="L25" s="370" t="s">
        <v>39</v>
      </c>
      <c r="M25" s="369" t="s">
        <v>39</v>
      </c>
      <c r="N25" s="369" t="s">
        <v>39</v>
      </c>
      <c r="O25" s="370" t="s">
        <v>39</v>
      </c>
      <c r="P25" s="370" t="s">
        <v>39</v>
      </c>
      <c r="Q25" s="400">
        <v>51.099580000000003</v>
      </c>
      <c r="R25" s="398">
        <v>20.69051</v>
      </c>
      <c r="S25" s="398">
        <v>31.123809999999999</v>
      </c>
      <c r="T25" s="400">
        <v>8.1504399999999997</v>
      </c>
      <c r="U25" s="399">
        <v>0.12630330000000001</v>
      </c>
      <c r="V25" s="400">
        <v>50.956510000000002</v>
      </c>
      <c r="W25" s="398">
        <v>20.676079999999999</v>
      </c>
      <c r="X25" s="398">
        <v>30.99241</v>
      </c>
      <c r="Y25" s="400">
        <v>8.0936830000000004</v>
      </c>
      <c r="Z25" s="399">
        <v>0.1227708</v>
      </c>
      <c r="AA25" s="201"/>
    </row>
    <row r="26" spans="1:27" s="418" customFormat="1" ht="12.75" customHeight="1">
      <c r="A26" s="423" t="s">
        <v>107</v>
      </c>
      <c r="B26" s="381" t="s">
        <v>39</v>
      </c>
      <c r="C26" s="409">
        <v>37</v>
      </c>
      <c r="D26" s="409">
        <v>53</v>
      </c>
      <c r="E26" s="409">
        <v>14</v>
      </c>
      <c r="F26" s="411">
        <v>2.4</v>
      </c>
      <c r="G26" s="381" t="s">
        <v>39</v>
      </c>
      <c r="H26" s="409">
        <v>34</v>
      </c>
      <c r="I26" s="409">
        <v>55</v>
      </c>
      <c r="J26" s="409">
        <v>14</v>
      </c>
      <c r="K26" s="411">
        <v>3.3</v>
      </c>
      <c r="L26" s="381" t="s">
        <v>39</v>
      </c>
      <c r="M26" s="409">
        <v>32</v>
      </c>
      <c r="N26" s="409">
        <v>56</v>
      </c>
      <c r="O26" s="409">
        <v>14</v>
      </c>
      <c r="P26" s="411">
        <v>3.5</v>
      </c>
      <c r="Q26" s="381" t="s">
        <v>39</v>
      </c>
      <c r="R26" s="409">
        <v>31.62351</v>
      </c>
      <c r="S26" s="409">
        <v>57.710419999999999</v>
      </c>
      <c r="T26" s="409">
        <v>12.925660000000001</v>
      </c>
      <c r="U26" s="411">
        <v>3.4469129999999999</v>
      </c>
      <c r="V26" s="382" t="s">
        <v>39</v>
      </c>
      <c r="W26" s="407">
        <v>31.521809999999999</v>
      </c>
      <c r="X26" s="385">
        <v>56.805370000000003</v>
      </c>
      <c r="Y26" s="385">
        <v>11.50933</v>
      </c>
      <c r="Z26" s="382">
        <v>2.9935109999999998</v>
      </c>
      <c r="AA26" s="417"/>
    </row>
    <row r="27" spans="1:27" s="60" customFormat="1" ht="12.75" customHeight="1">
      <c r="A27" s="424" t="s">
        <v>123</v>
      </c>
      <c r="B27" s="369" t="s">
        <v>39</v>
      </c>
      <c r="C27" s="369" t="s">
        <v>39</v>
      </c>
      <c r="D27" s="369" t="s">
        <v>39</v>
      </c>
      <c r="E27" s="369" t="s">
        <v>39</v>
      </c>
      <c r="F27" s="369" t="s">
        <v>39</v>
      </c>
      <c r="G27" s="369" t="s">
        <v>39</v>
      </c>
      <c r="H27" s="369" t="s">
        <v>39</v>
      </c>
      <c r="I27" s="369" t="s">
        <v>39</v>
      </c>
      <c r="J27" s="369" t="s">
        <v>39</v>
      </c>
      <c r="K27" s="369" t="s">
        <v>39</v>
      </c>
      <c r="L27" s="369" t="s">
        <v>39</v>
      </c>
      <c r="M27" s="394">
        <v>25</v>
      </c>
      <c r="N27" s="394">
        <v>72</v>
      </c>
      <c r="O27" s="394">
        <v>25</v>
      </c>
      <c r="P27" s="396">
        <v>1.9</v>
      </c>
      <c r="Q27" s="369" t="s">
        <v>39</v>
      </c>
      <c r="R27" s="394">
        <v>27.790240000000001</v>
      </c>
      <c r="S27" s="394">
        <v>76.781940000000006</v>
      </c>
      <c r="T27" s="394">
        <v>29.371559999999999</v>
      </c>
      <c r="U27" s="396">
        <v>2.1102880000000002</v>
      </c>
      <c r="V27" s="370" t="s">
        <v>39</v>
      </c>
      <c r="W27" s="376">
        <v>27.07799</v>
      </c>
      <c r="X27" s="376">
        <v>69.835750000000004</v>
      </c>
      <c r="Y27" s="376">
        <v>23.366099999999999</v>
      </c>
      <c r="Z27" s="370">
        <v>1.8771819999999999</v>
      </c>
      <c r="AA27" s="201"/>
    </row>
    <row r="28" spans="1:27" s="418" customFormat="1" ht="12.75" customHeight="1">
      <c r="A28" s="423" t="s">
        <v>148</v>
      </c>
      <c r="B28" s="381" t="s">
        <v>39</v>
      </c>
      <c r="C28" s="381" t="s">
        <v>39</v>
      </c>
      <c r="D28" s="381" t="s">
        <v>39</v>
      </c>
      <c r="E28" s="381" t="s">
        <v>39</v>
      </c>
      <c r="F28" s="381" t="s">
        <v>39</v>
      </c>
      <c r="G28" s="381" t="s">
        <v>39</v>
      </c>
      <c r="H28" s="381" t="s">
        <v>39</v>
      </c>
      <c r="I28" s="381" t="s">
        <v>39</v>
      </c>
      <c r="J28" s="381" t="s">
        <v>39</v>
      </c>
      <c r="K28" s="381" t="s">
        <v>39</v>
      </c>
      <c r="L28" s="381" t="s">
        <v>39</v>
      </c>
      <c r="M28" s="381" t="s">
        <v>39</v>
      </c>
      <c r="N28" s="381" t="s">
        <v>39</v>
      </c>
      <c r="O28" s="381" t="s">
        <v>39</v>
      </c>
      <c r="P28" s="381" t="s">
        <v>39</v>
      </c>
      <c r="Q28" s="385">
        <v>76.967200000000005</v>
      </c>
      <c r="R28" s="381" t="s">
        <v>39</v>
      </c>
      <c r="S28" s="409">
        <v>72.403109999999998</v>
      </c>
      <c r="T28" s="409">
        <v>22.712209999999999</v>
      </c>
      <c r="U28" s="411">
        <v>1.501808</v>
      </c>
      <c r="V28" s="407">
        <v>73.570880000000002</v>
      </c>
      <c r="W28" s="382" t="s">
        <v>39</v>
      </c>
      <c r="X28" s="407">
        <v>69.862719999999996</v>
      </c>
      <c r="Y28" s="407">
        <v>20.292269999999998</v>
      </c>
      <c r="Z28" s="382">
        <v>1.4010689999999999</v>
      </c>
      <c r="AA28" s="417"/>
    </row>
    <row r="29" spans="1:27" s="60" customFormat="1" ht="12.75" customHeight="1">
      <c r="A29" s="424" t="s">
        <v>108</v>
      </c>
      <c r="B29" s="369" t="s">
        <v>39</v>
      </c>
      <c r="C29" s="369" t="s">
        <v>39</v>
      </c>
      <c r="D29" s="369" t="s">
        <v>39</v>
      </c>
      <c r="E29" s="369" t="s">
        <v>39</v>
      </c>
      <c r="F29" s="369" t="s">
        <v>39</v>
      </c>
      <c r="G29" s="397">
        <v>36</v>
      </c>
      <c r="H29" s="394">
        <v>4</v>
      </c>
      <c r="I29" s="394">
        <v>22</v>
      </c>
      <c r="J29" s="394">
        <v>30</v>
      </c>
      <c r="K29" s="396">
        <v>0.7</v>
      </c>
      <c r="L29" s="397">
        <v>27</v>
      </c>
      <c r="M29" s="394">
        <v>8.3291555524557008</v>
      </c>
      <c r="N29" s="394">
        <v>13.632288648114001</v>
      </c>
      <c r="O29" s="394">
        <v>9.6569230343430998</v>
      </c>
      <c r="P29" s="396">
        <v>0.60850512486053998</v>
      </c>
      <c r="Q29" s="397">
        <v>21.04973</v>
      </c>
      <c r="R29" s="394">
        <v>4.2254509999999996</v>
      </c>
      <c r="S29" s="394">
        <v>16.882729999999999</v>
      </c>
      <c r="T29" s="394">
        <v>14.535019999999999</v>
      </c>
      <c r="U29" s="396">
        <v>1.822425</v>
      </c>
      <c r="V29" s="397">
        <v>16.82574</v>
      </c>
      <c r="W29" s="397">
        <v>3.7414149999999999</v>
      </c>
      <c r="X29" s="397">
        <v>11.932460000000001</v>
      </c>
      <c r="Y29" s="397">
        <v>3.4547479999999999</v>
      </c>
      <c r="Z29" s="395">
        <v>0.26705889999999999</v>
      </c>
      <c r="AA29" s="201"/>
    </row>
    <row r="30" spans="1:27" s="418" customFormat="1" ht="12.75" customHeight="1">
      <c r="A30" s="423" t="s">
        <v>109</v>
      </c>
      <c r="B30" s="381" t="s">
        <v>39</v>
      </c>
      <c r="C30" s="381" t="s">
        <v>39</v>
      </c>
      <c r="D30" s="381" t="s">
        <v>39</v>
      </c>
      <c r="E30" s="381" t="s">
        <v>39</v>
      </c>
      <c r="F30" s="381" t="s">
        <v>39</v>
      </c>
      <c r="G30" s="409">
        <v>38</v>
      </c>
      <c r="H30" s="409">
        <v>3</v>
      </c>
      <c r="I30" s="409">
        <v>35</v>
      </c>
      <c r="J30" s="409">
        <v>4</v>
      </c>
      <c r="K30" s="411">
        <v>0.4</v>
      </c>
      <c r="L30" s="412">
        <v>39</v>
      </c>
      <c r="M30" s="409">
        <v>4</v>
      </c>
      <c r="N30" s="409">
        <v>35</v>
      </c>
      <c r="O30" s="409">
        <v>4</v>
      </c>
      <c r="P30" s="411">
        <v>0.4</v>
      </c>
      <c r="Q30" s="412">
        <v>50.901969999999999</v>
      </c>
      <c r="R30" s="409">
        <v>4.2617240000000001</v>
      </c>
      <c r="S30" s="409">
        <v>46.640239999999999</v>
      </c>
      <c r="T30" s="409">
        <v>6.0954509999999997</v>
      </c>
      <c r="U30" s="411">
        <v>0.64012440000000004</v>
      </c>
      <c r="V30" s="412">
        <v>50.563450000000003</v>
      </c>
      <c r="W30" s="412">
        <v>4.2509040000000002</v>
      </c>
      <c r="X30" s="412">
        <v>46.425379999999997</v>
      </c>
      <c r="Y30" s="412">
        <v>5.986192</v>
      </c>
      <c r="Z30" s="382">
        <v>0.5619828</v>
      </c>
      <c r="AA30" s="417"/>
    </row>
    <row r="31" spans="1:27" s="60" customFormat="1" ht="12.75" customHeight="1">
      <c r="A31" s="424" t="s">
        <v>111</v>
      </c>
      <c r="B31" s="370" t="s">
        <v>39</v>
      </c>
      <c r="C31" s="370" t="s">
        <v>39</v>
      </c>
      <c r="D31" s="370" t="s">
        <v>39</v>
      </c>
      <c r="E31" s="370" t="s">
        <v>39</v>
      </c>
      <c r="F31" s="395">
        <v>0.9</v>
      </c>
      <c r="G31" s="397">
        <v>92</v>
      </c>
      <c r="H31" s="397">
        <v>38</v>
      </c>
      <c r="I31" s="397">
        <v>74</v>
      </c>
      <c r="J31" s="397">
        <v>9</v>
      </c>
      <c r="K31" s="395">
        <v>2.7</v>
      </c>
      <c r="L31" s="397">
        <v>97</v>
      </c>
      <c r="M31" s="397">
        <v>39.852278467913003</v>
      </c>
      <c r="N31" s="397">
        <v>77.141896450348995</v>
      </c>
      <c r="O31" s="397">
        <v>11.079033676688001</v>
      </c>
      <c r="P31" s="395">
        <v>2.9774227864907998</v>
      </c>
      <c r="Q31" s="397">
        <v>89.239859999999993</v>
      </c>
      <c r="R31" s="397">
        <v>31.394819999999999</v>
      </c>
      <c r="S31" s="394">
        <v>76.313680000000005</v>
      </c>
      <c r="T31" s="394">
        <v>11.78819</v>
      </c>
      <c r="U31" s="396">
        <v>3.137893</v>
      </c>
      <c r="V31" s="397">
        <v>61.407940000000004</v>
      </c>
      <c r="W31" s="397">
        <v>24.040299999999998</v>
      </c>
      <c r="X31" s="397">
        <v>54.25956</v>
      </c>
      <c r="Y31" s="397">
        <v>7.8296020000000004</v>
      </c>
      <c r="Z31" s="395">
        <v>1.3771819999999999</v>
      </c>
      <c r="AA31" s="201"/>
    </row>
    <row r="32" spans="1:27" s="418" customFormat="1" ht="12.75" customHeight="1">
      <c r="A32" s="423" t="s">
        <v>110</v>
      </c>
      <c r="B32" s="409">
        <v>57</v>
      </c>
      <c r="C32" s="381" t="s">
        <v>39</v>
      </c>
      <c r="D32" s="409">
        <v>54</v>
      </c>
      <c r="E32" s="409">
        <v>8</v>
      </c>
      <c r="F32" s="381" t="s">
        <v>39</v>
      </c>
      <c r="G32" s="409">
        <v>65</v>
      </c>
      <c r="H32" s="409">
        <v>1</v>
      </c>
      <c r="I32" s="409">
        <v>60</v>
      </c>
      <c r="J32" s="409">
        <v>17</v>
      </c>
      <c r="K32" s="411">
        <v>1.2</v>
      </c>
      <c r="L32" s="409">
        <v>68</v>
      </c>
      <c r="M32" s="409">
        <v>2</v>
      </c>
      <c r="N32" s="409">
        <v>63</v>
      </c>
      <c r="O32" s="409">
        <v>21</v>
      </c>
      <c r="P32" s="411">
        <v>1.3</v>
      </c>
      <c r="Q32" s="409">
        <v>62.492849999999997</v>
      </c>
      <c r="R32" s="409">
        <v>1.785571</v>
      </c>
      <c r="S32" s="409">
        <v>61.478949999999998</v>
      </c>
      <c r="T32" s="409">
        <v>22.607379999999999</v>
      </c>
      <c r="U32" s="411">
        <v>1.4268730000000001</v>
      </c>
      <c r="V32" s="409">
        <v>54.086590000000001</v>
      </c>
      <c r="W32" s="409">
        <v>1.785571</v>
      </c>
      <c r="X32" s="409">
        <v>52.868740000000003</v>
      </c>
      <c r="Y32" s="409">
        <v>16.045310000000001</v>
      </c>
      <c r="Z32" s="410">
        <v>0.7024688</v>
      </c>
      <c r="AA32" s="419"/>
    </row>
    <row r="33" spans="1:27" s="60" customFormat="1" ht="12.75" customHeight="1">
      <c r="A33" s="424" t="s">
        <v>112</v>
      </c>
      <c r="B33" s="369" t="s">
        <v>39</v>
      </c>
      <c r="C33" s="369" t="s">
        <v>39</v>
      </c>
      <c r="D33" s="369" t="s">
        <v>39</v>
      </c>
      <c r="E33" s="369" t="s">
        <v>39</v>
      </c>
      <c r="F33" s="396">
        <v>2.7</v>
      </c>
      <c r="G33" s="394">
        <v>75</v>
      </c>
      <c r="H33" s="394">
        <v>6</v>
      </c>
      <c r="I33" s="394">
        <v>62</v>
      </c>
      <c r="J33" s="394">
        <v>7</v>
      </c>
      <c r="K33" s="396">
        <v>0.2</v>
      </c>
      <c r="L33" s="394">
        <v>73</v>
      </c>
      <c r="M33" s="394">
        <v>5.8783538712189998</v>
      </c>
      <c r="N33" s="394">
        <v>65.687032971389002</v>
      </c>
      <c r="O33" s="394">
        <v>28.859079181310001</v>
      </c>
      <c r="P33" s="396">
        <v>2.5226936706865999</v>
      </c>
      <c r="Q33" s="394">
        <v>70.199330000000003</v>
      </c>
      <c r="R33" s="394">
        <v>4.7452170000000002</v>
      </c>
      <c r="S33" s="394">
        <v>64.580439999999996</v>
      </c>
      <c r="T33" s="394">
        <v>29.239889999999999</v>
      </c>
      <c r="U33" s="396">
        <v>2.7503389999999999</v>
      </c>
      <c r="V33" s="394">
        <v>68.15146</v>
      </c>
      <c r="W33" s="394">
        <v>4.6925829999999999</v>
      </c>
      <c r="X33" s="394">
        <v>62.142829999999996</v>
      </c>
      <c r="Y33" s="394">
        <v>27.816929999999999</v>
      </c>
      <c r="Z33" s="395">
        <v>2.0086279999999999</v>
      </c>
      <c r="AA33" s="201"/>
    </row>
    <row r="34" spans="1:27" s="418" customFormat="1" ht="12.75" customHeight="1">
      <c r="A34" s="423" t="s">
        <v>26</v>
      </c>
      <c r="B34" s="381" t="s">
        <v>39</v>
      </c>
      <c r="C34" s="381" t="s">
        <v>39</v>
      </c>
      <c r="D34" s="409">
        <v>14</v>
      </c>
      <c r="E34" s="409">
        <v>31</v>
      </c>
      <c r="F34" s="411">
        <v>4</v>
      </c>
      <c r="G34" s="409">
        <v>74</v>
      </c>
      <c r="H34" s="409">
        <v>35</v>
      </c>
      <c r="I34" s="409">
        <v>45</v>
      </c>
      <c r="J34" s="409">
        <v>28</v>
      </c>
      <c r="K34" s="411">
        <v>4</v>
      </c>
      <c r="L34" s="409">
        <v>70.559392439635005</v>
      </c>
      <c r="M34" s="409">
        <v>35.866622490607</v>
      </c>
      <c r="N34" s="409">
        <v>43.107982123037999</v>
      </c>
      <c r="O34" s="409">
        <v>26.403557509833</v>
      </c>
      <c r="P34" s="411">
        <v>3.4156275976382</v>
      </c>
      <c r="Q34" s="409">
        <v>68.132810000000006</v>
      </c>
      <c r="R34" s="409">
        <v>34.092190000000002</v>
      </c>
      <c r="S34" s="409">
        <v>42.772829999999999</v>
      </c>
      <c r="T34" s="409">
        <v>23.58952</v>
      </c>
      <c r="U34" s="411">
        <v>3.136952</v>
      </c>
      <c r="V34" s="409">
        <v>54.095230000000001</v>
      </c>
      <c r="W34" s="409">
        <v>33.624699999999997</v>
      </c>
      <c r="X34" s="409">
        <v>33.532859999999999</v>
      </c>
      <c r="Y34" s="409">
        <v>16.40681</v>
      </c>
      <c r="Z34" s="410">
        <v>1.934274</v>
      </c>
      <c r="AA34" s="417"/>
    </row>
    <row r="35" spans="1:27" ht="12.75" customHeight="1">
      <c r="A35" s="424" t="s">
        <v>11</v>
      </c>
      <c r="B35" s="394">
        <v>77</v>
      </c>
      <c r="C35" s="394">
        <v>1</v>
      </c>
      <c r="D35" s="369" t="s">
        <v>39</v>
      </c>
      <c r="E35" s="369" t="s">
        <v>39</v>
      </c>
      <c r="F35" s="369" t="s">
        <v>39</v>
      </c>
      <c r="G35" s="394">
        <v>79</v>
      </c>
      <c r="H35" s="394">
        <v>1</v>
      </c>
      <c r="I35" s="394">
        <v>73</v>
      </c>
      <c r="J35" s="394">
        <v>46</v>
      </c>
      <c r="K35" s="396">
        <v>3</v>
      </c>
      <c r="L35" s="394">
        <v>75</v>
      </c>
      <c r="M35" s="394">
        <v>1.6866592233490001E-2</v>
      </c>
      <c r="N35" s="394">
        <v>69.176599587563004</v>
      </c>
      <c r="O35" s="394">
        <v>43.28267315566</v>
      </c>
      <c r="P35" s="396">
        <v>3.1894865052163999</v>
      </c>
      <c r="Q35" s="394">
        <v>77.417779999999993</v>
      </c>
      <c r="R35" s="394">
        <v>1.8608679999999999E-2</v>
      </c>
      <c r="S35" s="394">
        <v>70.592500000000001</v>
      </c>
      <c r="T35" s="394">
        <v>33.831310000000002</v>
      </c>
      <c r="U35" s="396">
        <v>1.865513</v>
      </c>
      <c r="V35" s="394">
        <v>73.174289999999999</v>
      </c>
      <c r="W35" s="394">
        <v>1.8608679999999999E-2</v>
      </c>
      <c r="X35" s="369" t="s">
        <v>39</v>
      </c>
      <c r="Y35" s="369" t="s">
        <v>39</v>
      </c>
      <c r="Z35" s="370" t="s">
        <v>39</v>
      </c>
    </row>
    <row r="36" spans="1:27" s="384" customFormat="1" ht="12.75" customHeight="1">
      <c r="A36" s="423" t="s">
        <v>113</v>
      </c>
      <c r="B36" s="381" t="s">
        <v>39</v>
      </c>
      <c r="C36" s="381" t="s">
        <v>39</v>
      </c>
      <c r="D36" s="381" t="s">
        <v>39</v>
      </c>
      <c r="E36" s="381" t="s">
        <v>39</v>
      </c>
      <c r="F36" s="381" t="s">
        <v>39</v>
      </c>
      <c r="G36" s="409">
        <v>64</v>
      </c>
      <c r="H36" s="420" t="s">
        <v>17</v>
      </c>
      <c r="I36" s="409">
        <v>52</v>
      </c>
      <c r="J36" s="409">
        <v>36</v>
      </c>
      <c r="K36" s="411">
        <v>3.3</v>
      </c>
      <c r="L36" s="409">
        <v>52.344593208041999</v>
      </c>
      <c r="M36" s="409">
        <v>0.32935007490361001</v>
      </c>
      <c r="N36" s="409">
        <v>46.008607563609999</v>
      </c>
      <c r="O36" s="409">
        <v>32.750225457199001</v>
      </c>
      <c r="P36" s="411">
        <v>3.3362155896039001</v>
      </c>
      <c r="Q36" s="409">
        <v>61.564369999999997</v>
      </c>
      <c r="R36" s="409">
        <v>5.8478399999999997</v>
      </c>
      <c r="S36" s="409">
        <v>48.873370000000001</v>
      </c>
      <c r="T36" s="409">
        <v>35.805120000000002</v>
      </c>
      <c r="U36" s="411">
        <v>3.8043</v>
      </c>
      <c r="V36" s="409">
        <v>58.585439999999998</v>
      </c>
      <c r="W36" s="409">
        <v>5.6479569999999999</v>
      </c>
      <c r="X36" s="409">
        <v>46.372630000000001</v>
      </c>
      <c r="Y36" s="409">
        <v>31.914580000000001</v>
      </c>
      <c r="Z36" s="410">
        <v>2.62297</v>
      </c>
      <c r="AA36" s="383"/>
    </row>
    <row r="37" spans="1:27">
      <c r="A37" s="424" t="s">
        <v>116</v>
      </c>
      <c r="B37" s="369" t="s">
        <v>39</v>
      </c>
      <c r="C37" s="369" t="s">
        <v>39</v>
      </c>
      <c r="D37" s="369" t="s">
        <v>39</v>
      </c>
      <c r="E37" s="369" t="s">
        <v>39</v>
      </c>
      <c r="F37" s="369" t="s">
        <v>39</v>
      </c>
      <c r="G37" s="394">
        <v>56</v>
      </c>
      <c r="H37" s="394">
        <v>9</v>
      </c>
      <c r="I37" s="394">
        <v>47</v>
      </c>
      <c r="J37" s="394">
        <v>29</v>
      </c>
      <c r="K37" s="396">
        <v>2.7</v>
      </c>
      <c r="L37" s="394">
        <v>61.675244556174</v>
      </c>
      <c r="M37" s="394">
        <v>8.8405076547267001</v>
      </c>
      <c r="N37" s="394">
        <v>44.235768857742002</v>
      </c>
      <c r="O37" s="394">
        <v>29.364261080769001</v>
      </c>
      <c r="P37" s="396">
        <v>2.4333236067488002</v>
      </c>
      <c r="Q37" s="394">
        <v>63.278350000000003</v>
      </c>
      <c r="R37" s="394">
        <v>8.8159790000000005</v>
      </c>
      <c r="S37" s="394">
        <v>43.549059999999997</v>
      </c>
      <c r="T37" s="394">
        <v>31.172460000000001</v>
      </c>
      <c r="U37" s="396">
        <v>2.1980230000000001</v>
      </c>
      <c r="V37" s="394">
        <v>55.923479999999998</v>
      </c>
      <c r="W37" s="394">
        <v>8.7962389999999999</v>
      </c>
      <c r="X37" s="394">
        <v>41.404629999999997</v>
      </c>
      <c r="Y37" s="394">
        <v>25.308730000000001</v>
      </c>
      <c r="Z37" s="395">
        <v>1.3338479999999999</v>
      </c>
    </row>
    <row r="38" spans="1:27" s="384" customFormat="1">
      <c r="A38" s="423" t="s">
        <v>117</v>
      </c>
      <c r="B38" s="381" t="s">
        <v>39</v>
      </c>
      <c r="C38" s="381" t="s">
        <v>39</v>
      </c>
      <c r="D38" s="381" t="s">
        <v>39</v>
      </c>
      <c r="E38" s="381" t="s">
        <v>39</v>
      </c>
      <c r="F38" s="411">
        <v>4.4000000000000004</v>
      </c>
      <c r="G38" s="409">
        <v>76</v>
      </c>
      <c r="H38" s="409">
        <v>5</v>
      </c>
      <c r="I38" s="409">
        <v>60</v>
      </c>
      <c r="J38" s="409">
        <v>21</v>
      </c>
      <c r="K38" s="411">
        <v>4.9000000000000004</v>
      </c>
      <c r="L38" s="409">
        <v>82.820206653490999</v>
      </c>
      <c r="M38" s="409">
        <v>4.6570498696116998</v>
      </c>
      <c r="N38" s="409">
        <v>60.097059037564001</v>
      </c>
      <c r="O38" s="409">
        <v>21.696918449605999</v>
      </c>
      <c r="P38" s="411">
        <v>4.7912174064572</v>
      </c>
      <c r="Q38" s="409">
        <v>81.577560000000005</v>
      </c>
      <c r="R38" s="409">
        <v>2.2303639999999998</v>
      </c>
      <c r="S38" s="409">
        <v>61.738489999999999</v>
      </c>
      <c r="T38" s="409">
        <v>22.683350000000001</v>
      </c>
      <c r="U38" s="411">
        <v>4.7083000000000004</v>
      </c>
      <c r="V38" s="409">
        <v>68.474320000000006</v>
      </c>
      <c r="W38" s="409">
        <v>2.2303639999999998</v>
      </c>
      <c r="X38" s="409">
        <v>55.199770000000001</v>
      </c>
      <c r="Y38" s="409">
        <v>15.41475</v>
      </c>
      <c r="Z38" s="410">
        <v>1.992027</v>
      </c>
      <c r="AA38" s="383"/>
    </row>
    <row r="39" spans="1:27" ht="12.75" customHeight="1">
      <c r="A39" s="424" t="s">
        <v>114</v>
      </c>
      <c r="B39" s="369" t="s">
        <v>39</v>
      </c>
      <c r="C39" s="369" t="s">
        <v>39</v>
      </c>
      <c r="D39" s="369" t="s">
        <v>39</v>
      </c>
      <c r="E39" s="369" t="s">
        <v>39</v>
      </c>
      <c r="F39" s="395">
        <v>3.3</v>
      </c>
      <c r="G39" s="397">
        <v>60</v>
      </c>
      <c r="H39" s="397">
        <v>1</v>
      </c>
      <c r="I39" s="397">
        <v>56</v>
      </c>
      <c r="J39" s="397">
        <v>39</v>
      </c>
      <c r="K39" s="395">
        <v>2.9</v>
      </c>
      <c r="L39" s="394">
        <v>56.156459596110999</v>
      </c>
      <c r="M39" s="394">
        <v>1.3554566192060999</v>
      </c>
      <c r="N39" s="394">
        <v>54.692010410915998</v>
      </c>
      <c r="O39" s="394">
        <v>38.058561848483002</v>
      </c>
      <c r="P39" s="396">
        <v>2.4159237967742002</v>
      </c>
      <c r="Q39" s="394">
        <v>53.100479999999997</v>
      </c>
      <c r="R39" s="394">
        <v>1.336454</v>
      </c>
      <c r="S39" s="394">
        <v>48.462600000000002</v>
      </c>
      <c r="T39" s="394">
        <v>33.324240000000003</v>
      </c>
      <c r="U39" s="396">
        <v>2.1887129999999999</v>
      </c>
      <c r="V39" s="394">
        <v>49.121549999999999</v>
      </c>
      <c r="W39" s="394">
        <v>1.3280529999999999</v>
      </c>
      <c r="X39" s="394">
        <v>45.571820000000002</v>
      </c>
      <c r="Y39" s="394">
        <v>31.125720000000001</v>
      </c>
      <c r="Z39" s="395">
        <v>2.0075500000000002</v>
      </c>
    </row>
    <row r="40" spans="1:27" s="384" customFormat="1">
      <c r="A40" s="423" t="s">
        <v>115</v>
      </c>
      <c r="B40" s="381" t="s">
        <v>39</v>
      </c>
      <c r="C40" s="381" t="s">
        <v>39</v>
      </c>
      <c r="D40" s="381" t="s">
        <v>39</v>
      </c>
      <c r="E40" s="381" t="s">
        <v>39</v>
      </c>
      <c r="F40" s="410">
        <v>0.6</v>
      </c>
      <c r="G40" s="412">
        <v>75</v>
      </c>
      <c r="H40" s="412">
        <v>28</v>
      </c>
      <c r="I40" s="412">
        <v>79</v>
      </c>
      <c r="J40" s="412">
        <v>28</v>
      </c>
      <c r="K40" s="410">
        <v>2.7</v>
      </c>
      <c r="L40" s="409">
        <v>72.565750080420003</v>
      </c>
      <c r="M40" s="409">
        <v>25.429661457607001</v>
      </c>
      <c r="N40" s="409">
        <v>73.453176237590995</v>
      </c>
      <c r="O40" s="409">
        <v>31.635841765081999</v>
      </c>
      <c r="P40" s="411">
        <v>2.1686396410651998</v>
      </c>
      <c r="Q40" s="409">
        <v>73.536550000000005</v>
      </c>
      <c r="R40" s="409">
        <v>24.86486</v>
      </c>
      <c r="S40" s="409">
        <v>73.033190000000005</v>
      </c>
      <c r="T40" s="409">
        <v>29.20843</v>
      </c>
      <c r="U40" s="411">
        <v>3.020499</v>
      </c>
      <c r="V40" s="409">
        <v>69.633740000000003</v>
      </c>
      <c r="W40" s="409">
        <v>24.057390000000002</v>
      </c>
      <c r="X40" s="409">
        <v>69.494450000000001</v>
      </c>
      <c r="Y40" s="409">
        <v>27.75657</v>
      </c>
      <c r="Z40" s="410">
        <v>2.7782019999999998</v>
      </c>
      <c r="AA40" s="383"/>
    </row>
    <row r="41" spans="1:27">
      <c r="A41" s="424" t="s">
        <v>9</v>
      </c>
      <c r="B41" s="369" t="s">
        <v>39</v>
      </c>
      <c r="C41" s="369" t="s">
        <v>39</v>
      </c>
      <c r="D41" s="369" t="s">
        <v>39</v>
      </c>
      <c r="E41" s="369" t="s">
        <v>39</v>
      </c>
      <c r="F41" s="395">
        <v>4.4000000000000004</v>
      </c>
      <c r="G41" s="397">
        <v>70</v>
      </c>
      <c r="H41" s="397">
        <v>26</v>
      </c>
      <c r="I41" s="394">
        <v>46</v>
      </c>
      <c r="J41" s="394">
        <v>10</v>
      </c>
      <c r="K41" s="370" t="s">
        <v>39</v>
      </c>
      <c r="L41" s="394">
        <v>72.573906319211005</v>
      </c>
      <c r="M41" s="394">
        <v>25.624180137902002</v>
      </c>
      <c r="N41" s="394">
        <v>47.675523819028001</v>
      </c>
      <c r="O41" s="394">
        <v>14.769191863375999</v>
      </c>
      <c r="P41" s="396">
        <v>3.4306872491955001</v>
      </c>
      <c r="Q41" s="394">
        <v>78.858059999999995</v>
      </c>
      <c r="R41" s="394">
        <v>31.116890000000001</v>
      </c>
      <c r="S41" s="394">
        <v>48.908880000000003</v>
      </c>
      <c r="T41" s="394">
        <v>18.626650000000001</v>
      </c>
      <c r="U41" s="396">
        <v>3.7836880000000002</v>
      </c>
      <c r="V41" s="394">
        <v>74.001339999999999</v>
      </c>
      <c r="W41" s="394">
        <v>30.768180000000001</v>
      </c>
      <c r="X41" s="394">
        <v>47.830800000000004</v>
      </c>
      <c r="Y41" s="394">
        <v>15.182169999999999</v>
      </c>
      <c r="Z41" s="395">
        <v>3.0727519999999999</v>
      </c>
    </row>
    <row r="42" spans="1:27" s="384" customFormat="1">
      <c r="A42" s="423" t="s">
        <v>98</v>
      </c>
      <c r="B42" s="381" t="s">
        <v>39</v>
      </c>
      <c r="C42" s="381" t="s">
        <v>39</v>
      </c>
      <c r="D42" s="381" t="s">
        <v>39</v>
      </c>
      <c r="E42" s="381" t="s">
        <v>39</v>
      </c>
      <c r="F42" s="411">
        <v>3.2</v>
      </c>
      <c r="G42" s="412">
        <v>67</v>
      </c>
      <c r="H42" s="412">
        <v>0</v>
      </c>
      <c r="I42" s="412">
        <v>64</v>
      </c>
      <c r="J42" s="412">
        <v>31</v>
      </c>
      <c r="K42" s="410">
        <v>3.5</v>
      </c>
      <c r="L42" s="409">
        <v>66</v>
      </c>
      <c r="M42" s="409">
        <v>0</v>
      </c>
      <c r="N42" s="409">
        <v>60</v>
      </c>
      <c r="O42" s="409">
        <v>31</v>
      </c>
      <c r="P42" s="411">
        <v>3.4</v>
      </c>
      <c r="Q42" s="409">
        <v>64.334770000000006</v>
      </c>
      <c r="R42" s="409">
        <v>0.50540169999999995</v>
      </c>
      <c r="S42" s="409">
        <v>58.23762</v>
      </c>
      <c r="T42" s="409">
        <v>28.66864</v>
      </c>
      <c r="U42" s="411">
        <v>3.2682069999999999</v>
      </c>
      <c r="V42" s="409">
        <v>54.034010000000002</v>
      </c>
      <c r="W42" s="409">
        <v>0.480188</v>
      </c>
      <c r="X42" s="409">
        <v>50.861069999999998</v>
      </c>
      <c r="Y42" s="409">
        <v>23.453980000000001</v>
      </c>
      <c r="Z42" s="410">
        <v>2.5816756221135</v>
      </c>
      <c r="AA42" s="383"/>
    </row>
    <row r="43" spans="1:27">
      <c r="A43" s="424" t="s">
        <v>12</v>
      </c>
      <c r="B43" s="394">
        <v>43</v>
      </c>
      <c r="C43" s="394">
        <v>19</v>
      </c>
      <c r="D43" s="394">
        <v>24</v>
      </c>
      <c r="E43" s="394">
        <v>3</v>
      </c>
      <c r="F43" s="395">
        <v>0.9</v>
      </c>
      <c r="G43" s="397">
        <v>70</v>
      </c>
      <c r="H43" s="397">
        <v>35</v>
      </c>
      <c r="I43" s="397">
        <v>34</v>
      </c>
      <c r="J43" s="397">
        <v>8</v>
      </c>
      <c r="K43" s="396">
        <v>1.5</v>
      </c>
      <c r="L43" s="394" t="s">
        <v>39</v>
      </c>
      <c r="M43" s="394">
        <v>46.195131042104997</v>
      </c>
      <c r="N43" s="394">
        <v>54.658773949378002</v>
      </c>
      <c r="O43" s="394">
        <v>8.5085131218031993</v>
      </c>
      <c r="P43" s="396">
        <v>0.98929395811190002</v>
      </c>
      <c r="Q43" s="394" t="s">
        <v>39</v>
      </c>
      <c r="R43" s="394">
        <v>49.543990000000001</v>
      </c>
      <c r="S43" s="394">
        <v>50.568660000000001</v>
      </c>
      <c r="T43" s="394">
        <v>10.93655</v>
      </c>
      <c r="U43" s="396">
        <v>1.0033859999999999</v>
      </c>
      <c r="V43" s="394" t="s">
        <v>39</v>
      </c>
      <c r="W43" s="394">
        <v>49.384160000000001</v>
      </c>
      <c r="X43" s="394">
        <v>49.311610000000002</v>
      </c>
      <c r="Y43" s="394">
        <v>10.45703</v>
      </c>
      <c r="Z43" s="395">
        <v>0.88769909999999996</v>
      </c>
    </row>
    <row r="44" spans="1:27" s="384" customFormat="1">
      <c r="A44" s="423" t="s">
        <v>4</v>
      </c>
      <c r="B44" s="382" t="s">
        <v>39</v>
      </c>
      <c r="C44" s="412">
        <v>11</v>
      </c>
      <c r="D44" s="412">
        <v>47</v>
      </c>
      <c r="E44" s="412">
        <v>21</v>
      </c>
      <c r="F44" s="410">
        <v>1.7</v>
      </c>
      <c r="G44" s="382" t="s">
        <v>39</v>
      </c>
      <c r="H44" s="412">
        <v>13</v>
      </c>
      <c r="I44" s="412">
        <v>41</v>
      </c>
      <c r="J44" s="412">
        <v>14</v>
      </c>
      <c r="K44" s="410">
        <v>1.7</v>
      </c>
      <c r="L44" s="385">
        <v>41</v>
      </c>
      <c r="M44" s="409">
        <v>4</v>
      </c>
      <c r="N44" s="409">
        <v>30</v>
      </c>
      <c r="O44" s="409">
        <v>16</v>
      </c>
      <c r="P44" s="411">
        <v>1.7</v>
      </c>
      <c r="Q44" s="385">
        <v>43.351930000000003</v>
      </c>
      <c r="R44" s="409">
        <v>5.1307090000000004</v>
      </c>
      <c r="S44" s="409">
        <v>30.770409999999998</v>
      </c>
      <c r="T44" s="409">
        <v>16.461089999999999</v>
      </c>
      <c r="U44" s="411">
        <v>1.73509</v>
      </c>
      <c r="V44" s="385">
        <v>38.765909999999998</v>
      </c>
      <c r="W44" s="385">
        <v>5.0730370000000002</v>
      </c>
      <c r="X44" s="385">
        <v>28.326229999999999</v>
      </c>
      <c r="Y44" s="385">
        <v>13.02727</v>
      </c>
      <c r="Z44" s="382">
        <v>1.3908670000000001</v>
      </c>
      <c r="AA44" s="383"/>
    </row>
    <row r="45" spans="1:27">
      <c r="A45" s="424" t="s">
        <v>118</v>
      </c>
      <c r="B45" s="397">
        <v>63</v>
      </c>
      <c r="C45" s="397">
        <v>22</v>
      </c>
      <c r="D45" s="397">
        <v>52</v>
      </c>
      <c r="E45" s="397">
        <v>6</v>
      </c>
      <c r="F45" s="395">
        <v>2.2000000000000002</v>
      </c>
      <c r="G45" s="397">
        <v>58</v>
      </c>
      <c r="H45" s="397">
        <v>9</v>
      </c>
      <c r="I45" s="397">
        <v>58</v>
      </c>
      <c r="J45" s="397">
        <v>28</v>
      </c>
      <c r="K45" s="395">
        <v>4</v>
      </c>
      <c r="L45" s="394">
        <v>68.755113388740995</v>
      </c>
      <c r="M45" s="394">
        <v>13.819024279225999</v>
      </c>
      <c r="N45" s="394">
        <v>62.657068912927997</v>
      </c>
      <c r="O45" s="394">
        <v>26.007408511324002</v>
      </c>
      <c r="P45" s="396">
        <v>4.076929727115</v>
      </c>
      <c r="Q45" s="394">
        <v>74.169989999999999</v>
      </c>
      <c r="R45" s="394">
        <v>15.58179</v>
      </c>
      <c r="S45" s="394">
        <v>66.211539999999999</v>
      </c>
      <c r="T45" s="394">
        <v>29.184819999999998</v>
      </c>
      <c r="U45" s="396">
        <v>3.9542419999999998</v>
      </c>
      <c r="V45" s="394">
        <v>65.912080000000003</v>
      </c>
      <c r="W45" s="394">
        <v>15.03839</v>
      </c>
      <c r="X45" s="394">
        <v>55.857300000000002</v>
      </c>
      <c r="Y45" s="394">
        <v>17.110910000000001</v>
      </c>
      <c r="Z45" s="395">
        <v>2.277244</v>
      </c>
    </row>
    <row r="46" spans="1:27" s="384" customFormat="1">
      <c r="A46" s="425" t="s">
        <v>8</v>
      </c>
      <c r="B46" s="381" t="s">
        <v>39</v>
      </c>
      <c r="C46" s="381" t="s">
        <v>39</v>
      </c>
      <c r="D46" s="381" t="s">
        <v>39</v>
      </c>
      <c r="E46" s="381" t="s">
        <v>39</v>
      </c>
      <c r="F46" s="381" t="s">
        <v>39</v>
      </c>
      <c r="G46" s="421">
        <v>52</v>
      </c>
      <c r="H46" s="421">
        <v>39</v>
      </c>
      <c r="I46" s="382" t="s">
        <v>39</v>
      </c>
      <c r="J46" s="421">
        <v>13</v>
      </c>
      <c r="K46" s="422">
        <v>1.2</v>
      </c>
      <c r="L46" s="409">
        <v>52.027466385525003</v>
      </c>
      <c r="M46" s="409">
        <v>38.210026626267997</v>
      </c>
      <c r="N46" s="409" t="s">
        <v>39</v>
      </c>
      <c r="O46" s="409">
        <v>13.021164621893</v>
      </c>
      <c r="P46" s="411">
        <v>1.1984236902476999</v>
      </c>
      <c r="Q46" s="409">
        <v>48.940379999999998</v>
      </c>
      <c r="R46" s="409">
        <v>38.921590000000002</v>
      </c>
      <c r="S46" s="409" t="s">
        <v>39</v>
      </c>
      <c r="T46" s="409">
        <v>14.281129999999999</v>
      </c>
      <c r="U46" s="411">
        <v>1.2531909999999999</v>
      </c>
      <c r="V46" s="409">
        <v>47.128999999999998</v>
      </c>
      <c r="W46" s="388">
        <v>37.874079999999999</v>
      </c>
      <c r="X46" s="409" t="s">
        <v>39</v>
      </c>
      <c r="Y46" s="409">
        <v>11.565189999999999</v>
      </c>
      <c r="Z46" s="410">
        <v>0.94053969999999998</v>
      </c>
      <c r="AA46" s="383"/>
    </row>
    <row r="47" spans="1:27" ht="15.75" customHeight="1">
      <c r="A47" s="628" t="s">
        <v>121</v>
      </c>
      <c r="B47" s="628"/>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row>
    <row r="48" spans="1:27" s="384" customFormat="1">
      <c r="A48" s="380" t="s">
        <v>5</v>
      </c>
      <c r="B48" s="381" t="s">
        <v>39</v>
      </c>
      <c r="C48" s="381" t="s">
        <v>39</v>
      </c>
      <c r="D48" s="381" t="s">
        <v>39</v>
      </c>
      <c r="E48" s="381" t="s">
        <v>39</v>
      </c>
      <c r="F48" s="381" t="s">
        <v>39</v>
      </c>
      <c r="G48" s="381" t="s">
        <v>39</v>
      </c>
      <c r="H48" s="381" t="s">
        <v>39</v>
      </c>
      <c r="I48" s="381" t="s">
        <v>39</v>
      </c>
      <c r="J48" s="381" t="s">
        <v>39</v>
      </c>
      <c r="K48" s="381" t="s">
        <v>39</v>
      </c>
      <c r="L48" s="381" t="s">
        <v>39</v>
      </c>
      <c r="M48" s="381" t="s">
        <v>39</v>
      </c>
      <c r="N48" s="381" t="s">
        <v>39</v>
      </c>
      <c r="O48" s="381" t="s">
        <v>39</v>
      </c>
      <c r="P48" s="381" t="s">
        <v>39</v>
      </c>
      <c r="Q48" s="381" t="s">
        <v>39</v>
      </c>
      <c r="R48" s="381" t="s">
        <v>39</v>
      </c>
      <c r="S48" s="381" t="s">
        <v>39</v>
      </c>
      <c r="T48" s="381" t="s">
        <v>39</v>
      </c>
      <c r="U48" s="381" t="s">
        <v>39</v>
      </c>
      <c r="V48" s="381" t="s">
        <v>39</v>
      </c>
      <c r="W48" s="381" t="s">
        <v>39</v>
      </c>
      <c r="X48" s="381" t="s">
        <v>39</v>
      </c>
      <c r="Y48" s="381" t="s">
        <v>39</v>
      </c>
      <c r="Z48" s="382" t="s">
        <v>39</v>
      </c>
      <c r="AA48" s="383"/>
    </row>
    <row r="49" spans="1:27">
      <c r="A49" s="368" t="s">
        <v>14</v>
      </c>
      <c r="B49" s="369" t="s">
        <v>39</v>
      </c>
      <c r="C49" s="369" t="s">
        <v>39</v>
      </c>
      <c r="D49" s="369" t="s">
        <v>39</v>
      </c>
      <c r="E49" s="369" t="s">
        <v>39</v>
      </c>
      <c r="F49" s="369" t="s">
        <v>39</v>
      </c>
      <c r="G49" s="369" t="s">
        <v>39</v>
      </c>
      <c r="H49" s="371">
        <v>25</v>
      </c>
      <c r="I49" s="371">
        <v>25</v>
      </c>
      <c r="J49" s="371">
        <v>3</v>
      </c>
      <c r="K49" s="372">
        <v>0.3</v>
      </c>
      <c r="L49" s="369" t="s">
        <v>39</v>
      </c>
      <c r="M49" s="371">
        <v>37</v>
      </c>
      <c r="N49" s="371">
        <v>33</v>
      </c>
      <c r="O49" s="371">
        <v>4</v>
      </c>
      <c r="P49" s="372">
        <v>0.3</v>
      </c>
      <c r="Q49" s="373">
        <v>67</v>
      </c>
      <c r="R49" s="374">
        <v>40.197989999999997</v>
      </c>
      <c r="S49" s="374">
        <v>38.224780000000003</v>
      </c>
      <c r="T49" s="374">
        <v>4.0032069999999997</v>
      </c>
      <c r="U49" s="372">
        <v>0.38379859999999999</v>
      </c>
      <c r="V49" s="369" t="s">
        <v>39</v>
      </c>
      <c r="W49" s="369" t="s">
        <v>39</v>
      </c>
      <c r="X49" s="369" t="s">
        <v>39</v>
      </c>
      <c r="Y49" s="369" t="s">
        <v>39</v>
      </c>
      <c r="Z49" s="370" t="s">
        <v>39</v>
      </c>
    </row>
    <row r="50" spans="1:27" s="384" customFormat="1">
      <c r="A50" s="380" t="s">
        <v>13</v>
      </c>
      <c r="B50" s="381" t="s">
        <v>39</v>
      </c>
      <c r="C50" s="381" t="s">
        <v>39</v>
      </c>
      <c r="D50" s="381" t="s">
        <v>39</v>
      </c>
      <c r="E50" s="381" t="s">
        <v>39</v>
      </c>
      <c r="F50" s="381" t="s">
        <v>39</v>
      </c>
      <c r="G50" s="381" t="s">
        <v>39</v>
      </c>
      <c r="H50" s="381" t="s">
        <v>39</v>
      </c>
      <c r="I50" s="381" t="s">
        <v>39</v>
      </c>
      <c r="J50" s="381" t="s">
        <v>39</v>
      </c>
      <c r="K50" s="381" t="s">
        <v>39</v>
      </c>
      <c r="L50" s="385">
        <v>63</v>
      </c>
      <c r="M50" s="385" t="s">
        <v>17</v>
      </c>
      <c r="N50" s="385">
        <v>50</v>
      </c>
      <c r="O50" s="385">
        <v>10</v>
      </c>
      <c r="P50" s="381" t="s">
        <v>39</v>
      </c>
      <c r="Q50" s="385">
        <v>42</v>
      </c>
      <c r="R50" s="381" t="s">
        <v>17</v>
      </c>
      <c r="S50" s="385">
        <v>45.981610000000003</v>
      </c>
      <c r="T50" s="385">
        <v>9.8364499999999992</v>
      </c>
      <c r="U50" s="381" t="s">
        <v>39</v>
      </c>
      <c r="V50" s="381" t="s">
        <v>39</v>
      </c>
      <c r="W50" s="381" t="s">
        <v>39</v>
      </c>
      <c r="X50" s="381" t="s">
        <v>39</v>
      </c>
      <c r="Y50" s="381" t="s">
        <v>39</v>
      </c>
      <c r="Z50" s="382" t="s">
        <v>39</v>
      </c>
      <c r="AA50" s="383"/>
    </row>
    <row r="51" spans="1:27" ht="12.75" customHeight="1">
      <c r="A51" s="368" t="s">
        <v>10</v>
      </c>
      <c r="B51" s="369" t="s">
        <v>39</v>
      </c>
      <c r="C51" s="371">
        <v>55</v>
      </c>
      <c r="D51" s="371">
        <v>100</v>
      </c>
      <c r="E51" s="369" t="s">
        <v>39</v>
      </c>
      <c r="F51" s="375">
        <v>2</v>
      </c>
      <c r="G51" s="370" t="s">
        <v>39</v>
      </c>
      <c r="H51" s="371">
        <v>38</v>
      </c>
      <c r="I51" s="371">
        <v>72</v>
      </c>
      <c r="J51" s="371">
        <v>11</v>
      </c>
      <c r="K51" s="372">
        <v>2</v>
      </c>
      <c r="L51" s="376">
        <v>82</v>
      </c>
      <c r="M51" s="371">
        <v>42</v>
      </c>
      <c r="N51" s="371">
        <v>65</v>
      </c>
      <c r="O51" s="371">
        <v>13</v>
      </c>
      <c r="P51" s="372">
        <v>1.4</v>
      </c>
      <c r="Q51" s="376">
        <v>88</v>
      </c>
      <c r="R51" s="374">
        <v>48.102290000000004</v>
      </c>
      <c r="S51" s="374">
        <v>52.167200000000001</v>
      </c>
      <c r="T51" s="374">
        <v>24.56917</v>
      </c>
      <c r="U51" s="372">
        <v>2.0012530000000002</v>
      </c>
      <c r="V51" s="369" t="s">
        <v>39</v>
      </c>
      <c r="W51" s="373">
        <v>47.30612</v>
      </c>
      <c r="X51" s="373">
        <v>47.841050000000003</v>
      </c>
      <c r="Y51" s="373">
        <v>22.877109999999998</v>
      </c>
      <c r="Z51" s="370">
        <v>1.825366</v>
      </c>
    </row>
    <row r="52" spans="1:27" s="384" customFormat="1">
      <c r="A52" s="386" t="s">
        <v>122</v>
      </c>
      <c r="B52" s="387" t="s">
        <v>39</v>
      </c>
      <c r="C52" s="387" t="s">
        <v>39</v>
      </c>
      <c r="D52" s="387" t="s">
        <v>39</v>
      </c>
      <c r="E52" s="387" t="s">
        <v>39</v>
      </c>
      <c r="F52" s="387" t="s">
        <v>39</v>
      </c>
      <c r="G52" s="388">
        <v>19</v>
      </c>
      <c r="H52" s="387" t="s">
        <v>39</v>
      </c>
      <c r="I52" s="387" t="s">
        <v>39</v>
      </c>
      <c r="J52" s="387" t="s">
        <v>39</v>
      </c>
      <c r="K52" s="387" t="s">
        <v>39</v>
      </c>
      <c r="L52" s="387" t="s">
        <v>39</v>
      </c>
      <c r="M52" s="387" t="s">
        <v>39</v>
      </c>
      <c r="N52" s="387" t="s">
        <v>39</v>
      </c>
      <c r="O52" s="387" t="s">
        <v>39</v>
      </c>
      <c r="P52" s="387" t="s">
        <v>39</v>
      </c>
      <c r="Q52" s="387" t="s">
        <v>39</v>
      </c>
      <c r="R52" s="387" t="s">
        <v>39</v>
      </c>
      <c r="S52" s="387" t="s">
        <v>39</v>
      </c>
      <c r="T52" s="387" t="s">
        <v>39</v>
      </c>
      <c r="U52" s="387" t="s">
        <v>39</v>
      </c>
      <c r="V52" s="387" t="s">
        <v>39</v>
      </c>
      <c r="W52" s="387" t="s">
        <v>39</v>
      </c>
      <c r="X52" s="387" t="s">
        <v>39</v>
      </c>
      <c r="Y52" s="387" t="s">
        <v>39</v>
      </c>
      <c r="Z52" s="389" t="s">
        <v>39</v>
      </c>
      <c r="AA52" s="383"/>
    </row>
    <row r="53" spans="1:27" ht="115.5" customHeight="1">
      <c r="A53" s="512" t="s">
        <v>278</v>
      </c>
      <c r="B53" s="512"/>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row>
    <row r="54" spans="1:27">
      <c r="A54" s="63"/>
    </row>
    <row r="55" spans="1:27">
      <c r="A55" s="64"/>
    </row>
    <row r="56" spans="1:27">
      <c r="B56" s="65"/>
      <c r="C56" s="65"/>
      <c r="D56" s="65"/>
      <c r="E56" s="65"/>
      <c r="F56" s="65"/>
      <c r="G56" s="65"/>
      <c r="H56" s="65"/>
      <c r="Q56" s="65"/>
      <c r="R56" s="65"/>
    </row>
    <row r="57" spans="1:27">
      <c r="B57" s="65"/>
      <c r="C57" s="65"/>
      <c r="D57" s="65"/>
      <c r="E57" s="65"/>
      <c r="F57" s="65"/>
      <c r="G57" s="65"/>
      <c r="H57" s="65"/>
      <c r="Q57" s="65"/>
      <c r="R57" s="65"/>
    </row>
    <row r="58" spans="1:27">
      <c r="B58" s="57"/>
      <c r="C58" s="57"/>
      <c r="D58" s="57"/>
      <c r="E58" s="57"/>
      <c r="F58" s="57"/>
      <c r="G58" s="57"/>
      <c r="H58" s="57"/>
      <c r="Q58" s="57"/>
      <c r="R58" s="57"/>
    </row>
    <row r="59" spans="1:27">
      <c r="B59" s="66"/>
      <c r="C59" s="66"/>
      <c r="D59" s="66"/>
      <c r="E59" s="66"/>
      <c r="F59" s="66"/>
      <c r="G59" s="66"/>
      <c r="H59" s="66"/>
      <c r="Q59" s="66"/>
      <c r="R59" s="66"/>
    </row>
    <row r="60" spans="1:27">
      <c r="B60" s="66"/>
      <c r="C60" s="66"/>
      <c r="D60" s="66"/>
      <c r="E60" s="66"/>
      <c r="F60" s="66"/>
      <c r="G60" s="66"/>
      <c r="H60" s="66"/>
      <c r="Q60" s="66"/>
      <c r="R60" s="66"/>
    </row>
    <row r="61" spans="1:27">
      <c r="B61" s="67"/>
      <c r="C61" s="67"/>
      <c r="D61" s="67"/>
      <c r="E61" s="67"/>
      <c r="F61" s="67"/>
      <c r="G61" s="67"/>
      <c r="H61" s="67"/>
      <c r="Q61" s="67"/>
      <c r="R61" s="67"/>
    </row>
    <row r="62" spans="1:27">
      <c r="B62" s="63"/>
      <c r="C62" s="63"/>
      <c r="D62" s="63"/>
      <c r="E62" s="63"/>
      <c r="F62" s="63"/>
      <c r="G62" s="63"/>
      <c r="H62" s="63"/>
      <c r="Q62" s="63"/>
      <c r="R62" s="63"/>
    </row>
  </sheetData>
  <sortState ref="A11:Z46">
    <sortCondition ref="A10"/>
  </sortState>
  <mergeCells count="13">
    <mergeCell ref="A2:Z2"/>
    <mergeCell ref="A3:A6"/>
    <mergeCell ref="A1:Z1"/>
    <mergeCell ref="A53:Z53"/>
    <mergeCell ref="V4:Z4"/>
    <mergeCell ref="B5:Z5"/>
    <mergeCell ref="A7:Z7"/>
    <mergeCell ref="A47:Z47"/>
    <mergeCell ref="B3:F4"/>
    <mergeCell ref="G3:K4"/>
    <mergeCell ref="L3:P4"/>
    <mergeCell ref="V3:Z3"/>
    <mergeCell ref="Q3:U4"/>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&amp;CBildungsbericht 2020 - 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M56"/>
  <sheetViews>
    <sheetView showGridLines="0" zoomScaleNormal="100" zoomScaleSheetLayoutView="100" workbookViewId="0">
      <selection activeCell="I14" sqref="I14"/>
    </sheetView>
  </sheetViews>
  <sheetFormatPr baseColWidth="10" defaultRowHeight="12.75"/>
  <cols>
    <col min="1" max="1" width="10.7109375" customWidth="1"/>
    <col min="2" max="3" width="11.85546875" customWidth="1"/>
    <col min="4" max="6" width="11.85546875" style="81" customWidth="1"/>
    <col min="7" max="7" width="11.85546875" customWidth="1"/>
    <col min="8" max="8" width="11.85546875" style="73" customWidth="1"/>
    <col min="9" max="10" width="11.85546875" customWidth="1"/>
    <col min="11" max="11" width="11.85546875" style="73" customWidth="1"/>
    <col min="12" max="12" width="11.85546875" customWidth="1"/>
  </cols>
  <sheetData>
    <row r="1" spans="1:12" s="81" customFormat="1" ht="24" customHeight="1">
      <c r="A1" s="502" t="s">
        <v>149</v>
      </c>
      <c r="B1" s="502"/>
      <c r="C1" s="502"/>
      <c r="D1" s="502"/>
      <c r="E1" s="502"/>
      <c r="F1" s="502"/>
      <c r="G1" s="502"/>
      <c r="H1" s="502"/>
      <c r="I1" s="502"/>
      <c r="J1" s="502"/>
      <c r="K1" s="502"/>
      <c r="L1" s="502"/>
    </row>
    <row r="2" spans="1:12" ht="15" customHeight="1">
      <c r="A2" s="509" t="s">
        <v>196</v>
      </c>
      <c r="B2" s="509"/>
      <c r="C2" s="509"/>
      <c r="D2" s="509"/>
      <c r="E2" s="509"/>
      <c r="F2" s="509"/>
      <c r="G2" s="509"/>
      <c r="H2" s="509"/>
      <c r="I2" s="509"/>
      <c r="J2" s="509"/>
      <c r="K2" s="509"/>
      <c r="L2" s="509"/>
    </row>
    <row r="3" spans="1:12" ht="17.25" customHeight="1">
      <c r="A3" s="612" t="s">
        <v>21</v>
      </c>
      <c r="B3" s="514" t="s">
        <v>48</v>
      </c>
      <c r="C3" s="641"/>
      <c r="D3" s="641"/>
      <c r="E3" s="641"/>
      <c r="F3" s="641"/>
      <c r="G3" s="641"/>
      <c r="H3" s="641"/>
      <c r="I3" s="641"/>
      <c r="J3" s="641"/>
      <c r="K3" s="641"/>
      <c r="L3" s="641"/>
    </row>
    <row r="4" spans="1:12" ht="12.75" customHeight="1">
      <c r="A4" s="650"/>
      <c r="B4" s="644" t="s">
        <v>341</v>
      </c>
      <c r="C4" s="644" t="s">
        <v>332</v>
      </c>
      <c r="D4" s="649" t="s">
        <v>279</v>
      </c>
      <c r="E4" s="654"/>
      <c r="F4" s="655"/>
      <c r="G4" s="644" t="s">
        <v>336</v>
      </c>
      <c r="H4" s="645" t="s">
        <v>337</v>
      </c>
      <c r="I4" s="644" t="s">
        <v>338</v>
      </c>
      <c r="J4" s="645" t="s">
        <v>339</v>
      </c>
      <c r="K4" s="644" t="s">
        <v>27</v>
      </c>
      <c r="L4" s="649" t="s">
        <v>340</v>
      </c>
    </row>
    <row r="5" spans="1:12">
      <c r="A5" s="650"/>
      <c r="B5" s="648"/>
      <c r="C5" s="644"/>
      <c r="D5" s="645" t="s">
        <v>333</v>
      </c>
      <c r="E5" s="645" t="s">
        <v>334</v>
      </c>
      <c r="F5" s="645" t="s">
        <v>335</v>
      </c>
      <c r="G5" s="648"/>
      <c r="H5" s="646"/>
      <c r="I5" s="644"/>
      <c r="J5" s="646"/>
      <c r="K5" s="644"/>
      <c r="L5" s="649"/>
    </row>
    <row r="6" spans="1:12" ht="56.45" customHeight="1">
      <c r="A6" s="650"/>
      <c r="B6" s="648"/>
      <c r="C6" s="644"/>
      <c r="D6" s="647"/>
      <c r="E6" s="647"/>
      <c r="F6" s="647"/>
      <c r="G6" s="648"/>
      <c r="H6" s="647"/>
      <c r="I6" s="644"/>
      <c r="J6" s="647"/>
      <c r="K6" s="644"/>
      <c r="L6" s="649"/>
    </row>
    <row r="7" spans="1:12">
      <c r="A7" s="651"/>
      <c r="B7" s="652" t="s">
        <v>19</v>
      </c>
      <c r="C7" s="653"/>
      <c r="D7" s="653"/>
      <c r="E7" s="653"/>
      <c r="F7" s="653"/>
      <c r="G7" s="653"/>
      <c r="H7" s="653"/>
      <c r="I7" s="653"/>
      <c r="J7" s="653"/>
      <c r="K7" s="653"/>
      <c r="L7" s="653"/>
    </row>
    <row r="8" spans="1:12" ht="12.75" customHeight="1">
      <c r="A8" s="23"/>
      <c r="B8" s="642" t="s">
        <v>35</v>
      </c>
      <c r="C8" s="642"/>
      <c r="D8" s="642"/>
      <c r="E8" s="642"/>
      <c r="F8" s="642"/>
      <c r="G8" s="642"/>
      <c r="H8" s="642"/>
      <c r="I8" s="642"/>
      <c r="J8" s="642"/>
      <c r="K8" s="642"/>
      <c r="L8" s="642"/>
    </row>
    <row r="9" spans="1:12" ht="12.75" customHeight="1">
      <c r="A9" s="426">
        <v>1975</v>
      </c>
      <c r="B9" s="431">
        <v>19.06000110127442</v>
      </c>
      <c r="C9" s="431">
        <v>28.080050413895634</v>
      </c>
      <c r="D9" s="432" t="s">
        <v>39</v>
      </c>
      <c r="E9" s="432" t="s">
        <v>39</v>
      </c>
      <c r="F9" s="433" t="s">
        <v>39</v>
      </c>
      <c r="G9" s="431">
        <v>15.774532417236168</v>
      </c>
      <c r="H9" s="431">
        <v>22.60610473119727</v>
      </c>
      <c r="I9" s="431">
        <v>3.0444119500510869</v>
      </c>
      <c r="J9" s="431">
        <v>3.7143538884164289</v>
      </c>
      <c r="K9" s="431">
        <v>1.7271653808268124</v>
      </c>
      <c r="L9" s="434">
        <v>5.8551089955765478</v>
      </c>
    </row>
    <row r="10" spans="1:12" ht="12.75" customHeight="1">
      <c r="A10" s="427">
        <v>1976</v>
      </c>
      <c r="B10" s="435">
        <v>17.666357090303826</v>
      </c>
      <c r="C10" s="435">
        <v>29.319494867867178</v>
      </c>
      <c r="D10" s="436" t="s">
        <v>39</v>
      </c>
      <c r="E10" s="436" t="s">
        <v>39</v>
      </c>
      <c r="F10" s="437" t="s">
        <v>39</v>
      </c>
      <c r="G10" s="435">
        <v>14.354292055144796</v>
      </c>
      <c r="H10" s="435">
        <v>24.947834372625408</v>
      </c>
      <c r="I10" s="435">
        <v>3.6540061995682014</v>
      </c>
      <c r="J10" s="435">
        <v>3.4881617194755696</v>
      </c>
      <c r="K10" s="435">
        <v>1.7078966095357559</v>
      </c>
      <c r="L10" s="438">
        <v>4.7075709512839374</v>
      </c>
    </row>
    <row r="11" spans="1:12" ht="12.75" customHeight="1">
      <c r="A11" s="426">
        <v>1977</v>
      </c>
      <c r="B11" s="431">
        <v>16.857798867289148</v>
      </c>
      <c r="C11" s="431">
        <v>30.180927598346852</v>
      </c>
      <c r="D11" s="432" t="s">
        <v>39</v>
      </c>
      <c r="E11" s="432" t="s">
        <v>39</v>
      </c>
      <c r="F11" s="433" t="s">
        <v>39</v>
      </c>
      <c r="G11" s="431">
        <v>14.01806214602786</v>
      </c>
      <c r="H11" s="431">
        <v>23.581203122608297</v>
      </c>
      <c r="I11" s="431">
        <v>4.5706413592530231</v>
      </c>
      <c r="J11" s="431">
        <v>3.8181539874483388</v>
      </c>
      <c r="K11" s="431">
        <v>1.7498851982243995</v>
      </c>
      <c r="L11" s="434">
        <v>5.0433185366600339</v>
      </c>
    </row>
    <row r="12" spans="1:12" ht="12.75" customHeight="1">
      <c r="A12" s="427">
        <v>1978</v>
      </c>
      <c r="B12" s="435">
        <v>17.132241395657534</v>
      </c>
      <c r="C12" s="435">
        <v>30.751042950602063</v>
      </c>
      <c r="D12" s="436" t="s">
        <v>39</v>
      </c>
      <c r="E12" s="436" t="s">
        <v>39</v>
      </c>
      <c r="F12" s="437" t="s">
        <v>39</v>
      </c>
      <c r="G12" s="435">
        <v>13.857020953825733</v>
      </c>
      <c r="H12" s="435">
        <v>21.964184128188112</v>
      </c>
      <c r="I12" s="435">
        <v>5.0648288612875705</v>
      </c>
      <c r="J12" s="435">
        <v>3.8251398501943679</v>
      </c>
      <c r="K12" s="435">
        <v>1.8737555703043518</v>
      </c>
      <c r="L12" s="438">
        <v>5.3984545368351196</v>
      </c>
    </row>
    <row r="13" spans="1:12" ht="12.75" customHeight="1">
      <c r="A13" s="426">
        <v>1979</v>
      </c>
      <c r="B13" s="431">
        <v>16.157696681242157</v>
      </c>
      <c r="C13" s="431">
        <v>32.23567752599557</v>
      </c>
      <c r="D13" s="432" t="s">
        <v>39</v>
      </c>
      <c r="E13" s="432" t="s">
        <v>39</v>
      </c>
      <c r="F13" s="433" t="s">
        <v>39</v>
      </c>
      <c r="G13" s="431">
        <v>12.643166125458659</v>
      </c>
      <c r="H13" s="431">
        <v>22.376704219077876</v>
      </c>
      <c r="I13" s="431">
        <v>5.400747922112938</v>
      </c>
      <c r="J13" s="431">
        <v>3.8884916122527931</v>
      </c>
      <c r="K13" s="431">
        <v>1.9166969508692542</v>
      </c>
      <c r="L13" s="434">
        <v>5.2225595817263164</v>
      </c>
    </row>
    <row r="14" spans="1:12" ht="12.75" customHeight="1">
      <c r="A14" s="427">
        <v>1980</v>
      </c>
      <c r="B14" s="435">
        <v>16.591125640256259</v>
      </c>
      <c r="C14" s="435">
        <v>33.350705137316218</v>
      </c>
      <c r="D14" s="436" t="s">
        <v>39</v>
      </c>
      <c r="E14" s="436" t="s">
        <v>39</v>
      </c>
      <c r="F14" s="437" t="s">
        <v>39</v>
      </c>
      <c r="G14" s="435">
        <v>12.864084058474546</v>
      </c>
      <c r="H14" s="435">
        <v>21.747392913356812</v>
      </c>
      <c r="I14" s="435">
        <v>5.3499892084247982</v>
      </c>
      <c r="J14" s="435">
        <v>3.6017540257839689</v>
      </c>
      <c r="K14" s="435">
        <v>1.6392665940209408</v>
      </c>
      <c r="L14" s="438">
        <v>4.7530308533767096</v>
      </c>
    </row>
    <row r="15" spans="1:12" ht="12.75" customHeight="1">
      <c r="A15" s="426">
        <v>1981</v>
      </c>
      <c r="B15" s="431">
        <v>16.393350870319583</v>
      </c>
      <c r="C15" s="431">
        <v>33.790414357941081</v>
      </c>
      <c r="D15" s="432" t="s">
        <v>39</v>
      </c>
      <c r="E15" s="432" t="s">
        <v>39</v>
      </c>
      <c r="F15" s="433" t="s">
        <v>39</v>
      </c>
      <c r="G15" s="431">
        <v>13.023544336859386</v>
      </c>
      <c r="H15" s="431">
        <v>23.334919124643196</v>
      </c>
      <c r="I15" s="431">
        <v>4.5190388239025392</v>
      </c>
      <c r="J15" s="431">
        <v>3.2088953564299172</v>
      </c>
      <c r="K15" s="431">
        <v>1.3437249305050278</v>
      </c>
      <c r="L15" s="434">
        <v>4.3035577694446001</v>
      </c>
    </row>
    <row r="16" spans="1:12" ht="12.75" customHeight="1">
      <c r="A16" s="427">
        <v>1982</v>
      </c>
      <c r="B16" s="435">
        <v>15.297835935352891</v>
      </c>
      <c r="C16" s="435">
        <v>33.30585033289892</v>
      </c>
      <c r="D16" s="436" t="s">
        <v>39</v>
      </c>
      <c r="E16" s="436" t="s">
        <v>39</v>
      </c>
      <c r="F16" s="437" t="s">
        <v>39</v>
      </c>
      <c r="G16" s="435">
        <v>13.169676498488435</v>
      </c>
      <c r="H16" s="435">
        <v>25.796342101297022</v>
      </c>
      <c r="I16" s="435">
        <v>3.9446971107387609</v>
      </c>
      <c r="J16" s="435">
        <v>3.0656843710382367</v>
      </c>
      <c r="K16" s="435">
        <v>1.0580955167247357</v>
      </c>
      <c r="L16" s="438">
        <v>4.2962135517788598</v>
      </c>
    </row>
    <row r="17" spans="1:13" ht="12.75" customHeight="1">
      <c r="A17" s="426">
        <v>1983</v>
      </c>
      <c r="B17" s="431">
        <v>14.652524373484063</v>
      </c>
      <c r="C17" s="431">
        <v>32.543932585721855</v>
      </c>
      <c r="D17" s="432" t="s">
        <v>39</v>
      </c>
      <c r="E17" s="432" t="s">
        <v>39</v>
      </c>
      <c r="F17" s="433" t="s">
        <v>39</v>
      </c>
      <c r="G17" s="431">
        <v>13.504396489701314</v>
      </c>
      <c r="H17" s="431">
        <v>27.600305018589761</v>
      </c>
      <c r="I17" s="431">
        <v>3.7145060465196429</v>
      </c>
      <c r="J17" s="431">
        <v>3.0178746063407678</v>
      </c>
      <c r="K17" s="431">
        <v>0.85258727279777013</v>
      </c>
      <c r="L17" s="434">
        <v>4.038911411055631</v>
      </c>
    </row>
    <row r="18" spans="1:13" ht="12.75" customHeight="1">
      <c r="A18" s="427">
        <v>1984</v>
      </c>
      <c r="B18" s="435">
        <v>15.128348391727195</v>
      </c>
      <c r="C18" s="435">
        <v>32.238136120612509</v>
      </c>
      <c r="D18" s="436" t="s">
        <v>39</v>
      </c>
      <c r="E18" s="436" t="s">
        <v>39</v>
      </c>
      <c r="F18" s="437" t="s">
        <v>39</v>
      </c>
      <c r="G18" s="435">
        <v>13.385844655519366</v>
      </c>
      <c r="H18" s="435">
        <v>27.028794919665856</v>
      </c>
      <c r="I18" s="435">
        <v>4.0137546958113592</v>
      </c>
      <c r="J18" s="435">
        <v>3.1702120894146075</v>
      </c>
      <c r="K18" s="435">
        <v>0.80084308835620488</v>
      </c>
      <c r="L18" s="438">
        <v>4.1223204916804077</v>
      </c>
    </row>
    <row r="19" spans="1:13" ht="12.75" customHeight="1">
      <c r="A19" s="426">
        <v>1985</v>
      </c>
      <c r="B19" s="431">
        <v>15.085362846491929</v>
      </c>
      <c r="C19" s="431">
        <v>32.664162109629977</v>
      </c>
      <c r="D19" s="432" t="s">
        <v>39</v>
      </c>
      <c r="E19" s="432" t="s">
        <v>39</v>
      </c>
      <c r="F19" s="433" t="s">
        <v>39</v>
      </c>
      <c r="G19" s="431">
        <v>12.924094515600295</v>
      </c>
      <c r="H19" s="431">
        <v>26.569578818603347</v>
      </c>
      <c r="I19" s="431">
        <v>4.3892603820658245</v>
      </c>
      <c r="J19" s="431">
        <v>3.4275685006019643</v>
      </c>
      <c r="K19" s="431">
        <v>0.68561040116428051</v>
      </c>
      <c r="L19" s="434">
        <v>4.110277870449611</v>
      </c>
    </row>
    <row r="20" spans="1:13" ht="12.75" customHeight="1">
      <c r="A20" s="427">
        <v>1986</v>
      </c>
      <c r="B20" s="435">
        <v>14.717870485384617</v>
      </c>
      <c r="C20" s="435">
        <v>34.141756679529024</v>
      </c>
      <c r="D20" s="436" t="s">
        <v>39</v>
      </c>
      <c r="E20" s="436" t="s">
        <v>39</v>
      </c>
      <c r="F20" s="437" t="s">
        <v>39</v>
      </c>
      <c r="G20" s="435">
        <v>12.514582319852263</v>
      </c>
      <c r="H20" s="435">
        <v>26.111680497239398</v>
      </c>
      <c r="I20" s="435">
        <v>4.5317363233189596</v>
      </c>
      <c r="J20" s="435">
        <v>3.2097634239995467</v>
      </c>
      <c r="K20" s="435">
        <v>0.70514667334186631</v>
      </c>
      <c r="L20" s="438">
        <v>3.9900060926939624</v>
      </c>
    </row>
    <row r="21" spans="1:13" ht="12.75" customHeight="1">
      <c r="A21" s="426">
        <v>1987</v>
      </c>
      <c r="B21" s="431">
        <v>14.091320250127817</v>
      </c>
      <c r="C21" s="431">
        <v>35.184384053696206</v>
      </c>
      <c r="D21" s="432" t="s">
        <v>39</v>
      </c>
      <c r="E21" s="432" t="s">
        <v>39</v>
      </c>
      <c r="F21" s="433" t="s">
        <v>39</v>
      </c>
      <c r="G21" s="431">
        <v>12.425986374938276</v>
      </c>
      <c r="H21" s="431">
        <v>26.160730282333304</v>
      </c>
      <c r="I21" s="431">
        <v>4.680501479180049</v>
      </c>
      <c r="J21" s="431">
        <v>2.9290823839925189</v>
      </c>
      <c r="K21" s="431">
        <v>0.77301905673321891</v>
      </c>
      <c r="L21" s="434">
        <v>3.6916139012335965</v>
      </c>
    </row>
    <row r="22" spans="1:13" ht="12.75" customHeight="1">
      <c r="A22" s="427">
        <v>1988</v>
      </c>
      <c r="B22" s="435">
        <v>13.830715532286215</v>
      </c>
      <c r="C22" s="435">
        <v>35.200861183148213</v>
      </c>
      <c r="D22" s="436" t="s">
        <v>39</v>
      </c>
      <c r="E22" s="436" t="s">
        <v>39</v>
      </c>
      <c r="F22" s="437" t="s">
        <v>39</v>
      </c>
      <c r="G22" s="435">
        <v>12.54464941038313</v>
      </c>
      <c r="H22" s="435">
        <v>26.702386194973172</v>
      </c>
      <c r="I22" s="435">
        <v>4.4812513252108106</v>
      </c>
      <c r="J22" s="435">
        <v>2.8673484366590007</v>
      </c>
      <c r="K22" s="435">
        <v>0.81714537358712136</v>
      </c>
      <c r="L22" s="438">
        <v>3.5014108398166726</v>
      </c>
    </row>
    <row r="23" spans="1:13" ht="12.75" customHeight="1">
      <c r="A23" s="426">
        <v>1989</v>
      </c>
      <c r="B23" s="431">
        <v>14.423623392881982</v>
      </c>
      <c r="C23" s="431">
        <v>32.897482264570868</v>
      </c>
      <c r="D23" s="432" t="s">
        <v>39</v>
      </c>
      <c r="E23" s="432" t="s">
        <v>39</v>
      </c>
      <c r="F23" s="433" t="s">
        <v>39</v>
      </c>
      <c r="G23" s="431">
        <v>12.82236750591181</v>
      </c>
      <c r="H23" s="431">
        <v>28.381058362975182</v>
      </c>
      <c r="I23" s="431">
        <v>4.2875027323490249</v>
      </c>
      <c r="J23" s="431">
        <v>2.7200286151461559</v>
      </c>
      <c r="K23" s="431">
        <v>0.82228801939471019</v>
      </c>
      <c r="L23" s="434">
        <v>3.5864316515311092</v>
      </c>
    </row>
    <row r="24" spans="1:13" ht="12.75" customHeight="1">
      <c r="A24" s="427">
        <v>1990</v>
      </c>
      <c r="B24" s="435">
        <v>14.858134078051449</v>
      </c>
      <c r="C24" s="435">
        <v>34.754631695625257</v>
      </c>
      <c r="D24" s="436" t="s">
        <v>39</v>
      </c>
      <c r="E24" s="436" t="s">
        <v>39</v>
      </c>
      <c r="F24" s="437" t="s">
        <v>39</v>
      </c>
      <c r="G24" s="435">
        <v>13.155527084802857</v>
      </c>
      <c r="H24" s="435">
        <v>26.961362949314061</v>
      </c>
      <c r="I24" s="435">
        <v>3.4879871017893387</v>
      </c>
      <c r="J24" s="435">
        <v>2.4738364979054803</v>
      </c>
      <c r="K24" s="435">
        <v>0.92993795615184183</v>
      </c>
      <c r="L24" s="438">
        <v>3.3145234427857835</v>
      </c>
    </row>
    <row r="25" spans="1:13" ht="12.75" customHeight="1">
      <c r="A25" s="426">
        <v>1991</v>
      </c>
      <c r="B25" s="431">
        <v>14.826403092718918</v>
      </c>
      <c r="C25" s="431">
        <v>36.651225183989503</v>
      </c>
      <c r="D25" s="432" t="s">
        <v>39</v>
      </c>
      <c r="E25" s="432" t="s">
        <v>39</v>
      </c>
      <c r="F25" s="433" t="s">
        <v>39</v>
      </c>
      <c r="G25" s="431">
        <v>12.256262276715791</v>
      </c>
      <c r="H25" s="431">
        <v>26.409357759621443</v>
      </c>
      <c r="I25" s="431">
        <v>3.2327610034384016</v>
      </c>
      <c r="J25" s="431">
        <v>2.5561366073698988</v>
      </c>
      <c r="K25" s="431">
        <v>0.85757351288202921</v>
      </c>
      <c r="L25" s="434">
        <v>3.1137252300559801</v>
      </c>
    </row>
    <row r="26" spans="1:13" ht="12.75" customHeight="1">
      <c r="A26" s="427">
        <v>1992</v>
      </c>
      <c r="B26" s="435">
        <v>15.010350504101345</v>
      </c>
      <c r="C26" s="435">
        <v>37.333173189015042</v>
      </c>
      <c r="D26" s="436" t="s">
        <v>39</v>
      </c>
      <c r="E26" s="436" t="s">
        <v>39</v>
      </c>
      <c r="F26" s="439" t="s">
        <v>39</v>
      </c>
      <c r="G26" s="435">
        <v>11.339277513618155</v>
      </c>
      <c r="H26" s="435">
        <v>25.477430248906664</v>
      </c>
      <c r="I26" s="435">
        <v>4.0879192307420569</v>
      </c>
      <c r="J26" s="435">
        <v>2.5840934300793421</v>
      </c>
      <c r="K26" s="435">
        <v>0.84782286154346154</v>
      </c>
      <c r="L26" s="440">
        <v>3.2800146955962663</v>
      </c>
    </row>
    <row r="27" spans="1:13" ht="12.75" customHeight="1">
      <c r="A27" s="24"/>
      <c r="B27" s="643" t="s">
        <v>29</v>
      </c>
      <c r="C27" s="643"/>
      <c r="D27" s="643"/>
      <c r="E27" s="643"/>
      <c r="F27" s="643"/>
      <c r="G27" s="643"/>
      <c r="H27" s="643"/>
      <c r="I27" s="643"/>
      <c r="J27" s="643"/>
      <c r="K27" s="643"/>
      <c r="L27" s="643"/>
    </row>
    <row r="28" spans="1:13" ht="12.75" customHeight="1">
      <c r="A28" s="426">
        <v>1993</v>
      </c>
      <c r="B28" s="441">
        <v>15.254628544222301</v>
      </c>
      <c r="C28" s="441">
        <v>38.434320299227764</v>
      </c>
      <c r="D28" s="441">
        <v>21.356768513275163</v>
      </c>
      <c r="E28" s="441">
        <v>6.1028613474627322</v>
      </c>
      <c r="F28" s="441">
        <v>12.766594408595944</v>
      </c>
      <c r="G28" s="441">
        <v>10.534288919266935</v>
      </c>
      <c r="H28" s="441">
        <v>24.459056364902054</v>
      </c>
      <c r="I28" s="441">
        <v>4.0653280287974258</v>
      </c>
      <c r="J28" s="441">
        <v>2.7617972421703394</v>
      </c>
      <c r="K28" s="441">
        <v>0.90929748563555246</v>
      </c>
      <c r="L28" s="442">
        <v>3.4644198133794055</v>
      </c>
      <c r="M28" s="130"/>
    </row>
    <row r="29" spans="1:13" ht="12.75" customHeight="1">
      <c r="A29" s="427">
        <v>1994</v>
      </c>
      <c r="B29" s="443">
        <v>15.602063530261102</v>
      </c>
      <c r="C29" s="443">
        <v>39.486448682469018</v>
      </c>
      <c r="D29" s="443">
        <v>21.329788834075323</v>
      </c>
      <c r="E29" s="443">
        <v>6.4034111418601851</v>
      </c>
      <c r="F29" s="443">
        <v>11.75324870653351</v>
      </c>
      <c r="G29" s="443">
        <v>9.9664601131031159</v>
      </c>
      <c r="H29" s="443">
        <v>23.384294910359767</v>
      </c>
      <c r="I29" s="443">
        <v>4.1169083142822762</v>
      </c>
      <c r="J29" s="443">
        <v>2.6670226206232703</v>
      </c>
      <c r="K29" s="443">
        <v>1.0265010227409457</v>
      </c>
      <c r="L29" s="444">
        <v>3.6683311274214896</v>
      </c>
      <c r="M29" s="130"/>
    </row>
    <row r="30" spans="1:13" ht="12.75" customHeight="1">
      <c r="A30" s="428">
        <v>1995</v>
      </c>
      <c r="B30" s="445">
        <v>16.230917235021629</v>
      </c>
      <c r="C30" s="445">
        <v>40.574997991791207</v>
      </c>
      <c r="D30" s="445">
        <v>21.780076273682518</v>
      </c>
      <c r="E30" s="445">
        <v>6.4071423380140535</v>
      </c>
      <c r="F30" s="445">
        <v>12.387779380094635</v>
      </c>
      <c r="G30" s="445">
        <v>9.8054141309046123</v>
      </c>
      <c r="H30" s="445">
        <v>21.410183339899859</v>
      </c>
      <c r="I30" s="445">
        <v>4.178986868227077</v>
      </c>
      <c r="J30" s="445">
        <v>2.7613827186939375</v>
      </c>
      <c r="K30" s="445">
        <v>1.1972749562975515</v>
      </c>
      <c r="L30" s="446">
        <v>3.7448312530840346</v>
      </c>
      <c r="M30" s="130"/>
    </row>
    <row r="31" spans="1:13" ht="12.75" customHeight="1">
      <c r="A31" s="427">
        <v>1996</v>
      </c>
      <c r="B31" s="443">
        <v>16.555737625006092</v>
      </c>
      <c r="C31" s="443">
        <v>40.457915083974846</v>
      </c>
      <c r="D31" s="443">
        <v>21.807587171478175</v>
      </c>
      <c r="E31" s="443">
        <v>6.2042769238845539</v>
      </c>
      <c r="F31" s="443">
        <v>12.446050988612118</v>
      </c>
      <c r="G31" s="443">
        <v>9.8932456400199484</v>
      </c>
      <c r="H31" s="443">
        <v>20.943653046455207</v>
      </c>
      <c r="I31" s="443">
        <v>4.2660497137093296</v>
      </c>
      <c r="J31" s="443">
        <v>2.8599069320964277</v>
      </c>
      <c r="K31" s="443">
        <v>1.2677783319021925</v>
      </c>
      <c r="L31" s="444">
        <v>3.6518465467008139</v>
      </c>
      <c r="M31" s="130"/>
    </row>
    <row r="32" spans="1:13" ht="12.75" customHeight="1">
      <c r="A32" s="426">
        <v>1997</v>
      </c>
      <c r="B32" s="441">
        <v>16.377400571796368</v>
      </c>
      <c r="C32" s="441">
        <v>40.461328902659901</v>
      </c>
      <c r="D32" s="441">
        <v>22.45797596060293</v>
      </c>
      <c r="E32" s="441">
        <v>5.8841139401559719</v>
      </c>
      <c r="F32" s="441">
        <v>12.119239001900999</v>
      </c>
      <c r="G32" s="441">
        <v>9.958537279027647</v>
      </c>
      <c r="H32" s="441">
        <v>20.955139431496701</v>
      </c>
      <c r="I32" s="441">
        <v>4.1391620638555837</v>
      </c>
      <c r="J32" s="441">
        <v>3.0086667564776146</v>
      </c>
      <c r="K32" s="441">
        <v>1.222177316748245</v>
      </c>
      <c r="L32" s="442">
        <v>3.7458649542712585</v>
      </c>
      <c r="M32" s="130"/>
    </row>
    <row r="33" spans="1:13" ht="12.75" customHeight="1">
      <c r="A33" s="427">
        <v>1998</v>
      </c>
      <c r="B33" s="443">
        <v>15.988661723021041</v>
      </c>
      <c r="C33" s="443">
        <v>40.067794366891057</v>
      </c>
      <c r="D33" s="443">
        <v>23.013319901911405</v>
      </c>
      <c r="E33" s="443">
        <v>5.5647263409056649</v>
      </c>
      <c r="F33" s="443">
        <v>11.489748124073985</v>
      </c>
      <c r="G33" s="443">
        <v>9.5801822800819121</v>
      </c>
      <c r="H33" s="443">
        <v>22.653392108059219</v>
      </c>
      <c r="I33" s="443">
        <v>3.9694998878672347</v>
      </c>
      <c r="J33" s="443">
        <v>2.7404512516590134</v>
      </c>
      <c r="K33" s="443">
        <v>1.1198570582980083</v>
      </c>
      <c r="L33" s="444">
        <v>3.7220725076195129</v>
      </c>
      <c r="M33" s="130"/>
    </row>
    <row r="34" spans="1:13" ht="12.75" customHeight="1">
      <c r="A34" s="426">
        <v>1999</v>
      </c>
      <c r="B34" s="441">
        <v>15.72291164775949</v>
      </c>
      <c r="C34" s="441">
        <v>39.798544932178167</v>
      </c>
      <c r="D34" s="441">
        <v>23.362876869095444</v>
      </c>
      <c r="E34" s="441">
        <v>4.9978864744675802</v>
      </c>
      <c r="F34" s="441">
        <v>11.437781588615142</v>
      </c>
      <c r="G34" s="441">
        <v>9.7730795269826753</v>
      </c>
      <c r="H34" s="441">
        <v>23.377310701999772</v>
      </c>
      <c r="I34" s="441">
        <v>3.9455913232044484</v>
      </c>
      <c r="J34" s="441">
        <v>2.5183601791169932</v>
      </c>
      <c r="K34" s="441">
        <v>1.0553881154569167</v>
      </c>
      <c r="L34" s="442">
        <v>3.6366385665141951</v>
      </c>
      <c r="M34" s="130"/>
    </row>
    <row r="35" spans="1:13" ht="12.75" customHeight="1">
      <c r="A35" s="427">
        <v>2000</v>
      </c>
      <c r="B35" s="443">
        <v>15.721738798686333</v>
      </c>
      <c r="C35" s="443">
        <v>38.166968166109768</v>
      </c>
      <c r="D35" s="443">
        <v>22.914487551623168</v>
      </c>
      <c r="E35" s="443">
        <v>4.4639933362794437</v>
      </c>
      <c r="F35" s="443">
        <v>10.788487278207153</v>
      </c>
      <c r="G35" s="443">
        <v>10.062981061172065</v>
      </c>
      <c r="H35" s="443">
        <v>25.419423346548442</v>
      </c>
      <c r="I35" s="443">
        <v>3.6768095530284004</v>
      </c>
      <c r="J35" s="443">
        <v>2.2594972324576603</v>
      </c>
      <c r="K35" s="443">
        <v>1.032622345718655</v>
      </c>
      <c r="L35" s="444">
        <v>3.4768343512251261</v>
      </c>
      <c r="M35" s="130"/>
    </row>
    <row r="36" spans="1:13" ht="12.75" customHeight="1">
      <c r="A36" s="426">
        <v>2001</v>
      </c>
      <c r="B36" s="441">
        <v>16.467290858500721</v>
      </c>
      <c r="C36" s="441">
        <v>37.892235513942765</v>
      </c>
      <c r="D36" s="441">
        <v>22.790642345042492</v>
      </c>
      <c r="E36" s="441">
        <v>4.1069578917132592</v>
      </c>
      <c r="F36" s="441">
        <v>10.994635277187017</v>
      </c>
      <c r="G36" s="441">
        <v>10.988542298329653</v>
      </c>
      <c r="H36" s="441">
        <v>24.296478548362295</v>
      </c>
      <c r="I36" s="441">
        <v>3.5110065310930514</v>
      </c>
      <c r="J36" s="441">
        <v>2.1569145155066312</v>
      </c>
      <c r="K36" s="441">
        <v>1.0851305203113801</v>
      </c>
      <c r="L36" s="442">
        <v>3.3897272376464853</v>
      </c>
      <c r="M36" s="130"/>
    </row>
    <row r="37" spans="1:13" ht="12.75" customHeight="1">
      <c r="A37" s="427">
        <v>2002</v>
      </c>
      <c r="B37" s="443">
        <v>16.947144863876566</v>
      </c>
      <c r="C37" s="443">
        <v>38.342828156703604</v>
      </c>
      <c r="D37" s="443">
        <v>22.979051929808914</v>
      </c>
      <c r="E37" s="443">
        <v>4.5636469040558323</v>
      </c>
      <c r="F37" s="443">
        <v>10.80012932283886</v>
      </c>
      <c r="G37" s="443">
        <v>11.287598385694219</v>
      </c>
      <c r="H37" s="443">
        <v>23.247731276059667</v>
      </c>
      <c r="I37" s="443">
        <v>3.3846908515240024</v>
      </c>
      <c r="J37" s="443">
        <v>2.2355570915739484</v>
      </c>
      <c r="K37" s="443">
        <v>1.0317955807264376</v>
      </c>
      <c r="L37" s="444">
        <v>3.3587705411491893</v>
      </c>
      <c r="M37" s="130"/>
    </row>
    <row r="38" spans="1:13" ht="12.75" customHeight="1">
      <c r="A38" s="426">
        <v>2003</v>
      </c>
      <c r="B38" s="441">
        <v>16.833291379059077</v>
      </c>
      <c r="C38" s="441">
        <v>36.64648445262921</v>
      </c>
      <c r="D38" s="441">
        <v>22.147087269306695</v>
      </c>
      <c r="E38" s="441">
        <v>4.5093337219624008</v>
      </c>
      <c r="F38" s="441">
        <v>9.9900634613601138</v>
      </c>
      <c r="G38" s="441">
        <v>11.936830111686694</v>
      </c>
      <c r="H38" s="441">
        <v>24.530531671060825</v>
      </c>
      <c r="I38" s="441">
        <v>3.2019502113170546</v>
      </c>
      <c r="J38" s="441">
        <v>2.3921885557572304</v>
      </c>
      <c r="K38" s="441">
        <v>1.1131573020310286</v>
      </c>
      <c r="L38" s="442">
        <v>3.2289775964175469</v>
      </c>
      <c r="M38" s="130"/>
    </row>
    <row r="39" spans="1:13" ht="12.75" customHeight="1">
      <c r="A39" s="427">
        <v>2004</v>
      </c>
      <c r="B39" s="443">
        <v>16.895546188500827</v>
      </c>
      <c r="C39" s="443">
        <v>35.521209688210895</v>
      </c>
      <c r="D39" s="443">
        <v>21.672186538204201</v>
      </c>
      <c r="E39" s="443">
        <v>4.3654377982960879</v>
      </c>
      <c r="F39" s="443">
        <v>9.4835853517106017</v>
      </c>
      <c r="G39" s="443">
        <v>11.820888532048707</v>
      </c>
      <c r="H39" s="443">
        <v>24.717873232525982</v>
      </c>
      <c r="I39" s="443">
        <v>3.9815558231856909</v>
      </c>
      <c r="J39" s="443">
        <v>2.4507672063874395</v>
      </c>
      <c r="K39" s="443">
        <v>1.1176345956554707</v>
      </c>
      <c r="L39" s="444">
        <v>3.3844060841250725</v>
      </c>
      <c r="M39" s="130"/>
    </row>
    <row r="40" spans="1:13" ht="12.75" customHeight="1">
      <c r="A40" s="426">
        <v>2005</v>
      </c>
      <c r="B40" s="441">
        <v>16.261893859158725</v>
      </c>
      <c r="C40" s="441">
        <v>35.489562058764861</v>
      </c>
      <c r="D40" s="441">
        <v>21.198389711232409</v>
      </c>
      <c r="E40" s="441">
        <v>4.3754793362194171</v>
      </c>
      <c r="F40" s="441">
        <v>9.9156930113130368</v>
      </c>
      <c r="G40" s="441">
        <v>12.174086487002791</v>
      </c>
      <c r="H40" s="441">
        <v>24.695402024379078</v>
      </c>
      <c r="I40" s="441">
        <v>4.347948230283655</v>
      </c>
      <c r="J40" s="441">
        <v>2.5418514949671454</v>
      </c>
      <c r="K40" s="441">
        <v>1.1124814235267348</v>
      </c>
      <c r="L40" s="442">
        <v>3.3124415315160931</v>
      </c>
      <c r="M40" s="130"/>
    </row>
    <row r="41" spans="1:13" ht="12.75" customHeight="1">
      <c r="A41" s="427">
        <v>2006</v>
      </c>
      <c r="B41" s="443">
        <v>15.943878290828312</v>
      </c>
      <c r="C41" s="443">
        <v>36.219556756819458</v>
      </c>
      <c r="D41" s="443">
        <v>21.761952543631207</v>
      </c>
      <c r="E41" s="443">
        <v>4.4936227966893059</v>
      </c>
      <c r="F41" s="443">
        <v>9.9639814164989478</v>
      </c>
      <c r="G41" s="443">
        <v>12.229498117869509</v>
      </c>
      <c r="H41" s="443">
        <v>23.919007487921302</v>
      </c>
      <c r="I41" s="443">
        <v>4.6299250047850773</v>
      </c>
      <c r="J41" s="443">
        <v>2.5044805725852761</v>
      </c>
      <c r="K41" s="443">
        <v>1.0327067298490236</v>
      </c>
      <c r="L41" s="444">
        <v>3.4438057896537924</v>
      </c>
      <c r="M41" s="130"/>
    </row>
    <row r="42" spans="1:13" ht="12.75" customHeight="1">
      <c r="A42" s="429">
        <v>2007</v>
      </c>
      <c r="B42" s="447">
        <v>14.923345140580031</v>
      </c>
      <c r="C42" s="447">
        <v>37.105379676776622</v>
      </c>
      <c r="D42" s="447">
        <v>22.365231348239984</v>
      </c>
      <c r="E42" s="447">
        <v>4.6048262120876693</v>
      </c>
      <c r="F42" s="447">
        <v>10.13532211644897</v>
      </c>
      <c r="G42" s="447">
        <v>11.691111357095417</v>
      </c>
      <c r="H42" s="447">
        <v>24.671518707106486</v>
      </c>
      <c r="I42" s="447">
        <v>4.4421075935355328</v>
      </c>
      <c r="J42" s="447">
        <v>2.548428160283374</v>
      </c>
      <c r="K42" s="447">
        <v>0.96579588222271417</v>
      </c>
      <c r="L42" s="448">
        <v>3.4818463582023464</v>
      </c>
      <c r="M42" s="130"/>
    </row>
    <row r="43" spans="1:13" ht="12.75" customHeight="1">
      <c r="A43" s="427">
        <v>2008</v>
      </c>
      <c r="B43" s="443">
        <v>13.043544035702578</v>
      </c>
      <c r="C43" s="443">
        <v>39.198709059277377</v>
      </c>
      <c r="D43" s="443">
        <v>24.078313708681073</v>
      </c>
      <c r="E43" s="443">
        <v>4.4396258288999269</v>
      </c>
      <c r="F43" s="443">
        <v>10.680769521696378</v>
      </c>
      <c r="G43" s="443">
        <v>10.883739693905852</v>
      </c>
      <c r="H43" s="443">
        <v>25.404301454829682</v>
      </c>
      <c r="I43" s="443">
        <v>4.5999848717884069</v>
      </c>
      <c r="J43" s="443">
        <v>2.3776505887395678</v>
      </c>
      <c r="K43" s="443">
        <v>0.81591487859610201</v>
      </c>
      <c r="L43" s="444">
        <v>3.4366254002672654</v>
      </c>
      <c r="M43" s="130"/>
    </row>
    <row r="44" spans="1:13" ht="12.75" customHeight="1">
      <c r="A44" s="429">
        <v>2009</v>
      </c>
      <c r="B44" s="447">
        <v>13.121975709036398</v>
      </c>
      <c r="C44" s="447">
        <v>38.388254732212509</v>
      </c>
      <c r="D44" s="447">
        <v>23.16621609199737</v>
      </c>
      <c r="E44" s="447">
        <v>4.4895621451282546</v>
      </c>
      <c r="F44" s="447">
        <v>10.732476495086891</v>
      </c>
      <c r="G44" s="447">
        <v>10.985379696563298</v>
      </c>
      <c r="H44" s="447">
        <v>26.056807762926233</v>
      </c>
      <c r="I44" s="447">
        <v>4.474477518013166</v>
      </c>
      <c r="J44" s="447">
        <v>2.3864351490667564</v>
      </c>
      <c r="K44" s="447">
        <v>0.87420128077912096</v>
      </c>
      <c r="L44" s="448">
        <v>3.4051188739325862</v>
      </c>
      <c r="M44" s="130"/>
    </row>
    <row r="45" spans="1:13" ht="12.75" customHeight="1">
      <c r="A45" s="427">
        <v>2010</v>
      </c>
      <c r="B45" s="443">
        <v>13.006513602994099</v>
      </c>
      <c r="C45" s="443">
        <v>37.694103569886281</v>
      </c>
      <c r="D45" s="443">
        <v>22.036940405930615</v>
      </c>
      <c r="E45" s="443">
        <v>4.53455628328775</v>
      </c>
      <c r="F45" s="443">
        <v>11.122606880667913</v>
      </c>
      <c r="G45" s="443">
        <v>11.020044623578523</v>
      </c>
      <c r="H45" s="443">
        <v>26.832400676551028</v>
      </c>
      <c r="I45" s="443">
        <v>4.4268209298977981</v>
      </c>
      <c r="J45" s="443">
        <v>2.3128238808118611</v>
      </c>
      <c r="K45" s="443">
        <v>0.914963293507989</v>
      </c>
      <c r="L45" s="444">
        <v>3.4401090398733265</v>
      </c>
      <c r="M45" s="130"/>
    </row>
    <row r="46" spans="1:13" ht="12.75" customHeight="1">
      <c r="A46" s="429">
        <v>2011</v>
      </c>
      <c r="B46" s="447">
        <v>12.314842659634351</v>
      </c>
      <c r="C46" s="447">
        <v>36.933732756560019</v>
      </c>
      <c r="D46" s="447">
        <v>21.603745942153029</v>
      </c>
      <c r="E46" s="447">
        <v>4.7213676004533998</v>
      </c>
      <c r="F46" s="447">
        <v>10.608619213953595</v>
      </c>
      <c r="G46" s="447">
        <v>11.188091327581022</v>
      </c>
      <c r="H46" s="447">
        <v>28.849267852598949</v>
      </c>
      <c r="I46" s="447">
        <v>4.3097997486255366</v>
      </c>
      <c r="J46" s="447">
        <v>2.1625143615011528</v>
      </c>
      <c r="K46" s="447">
        <v>0.81581037420867164</v>
      </c>
      <c r="L46" s="448">
        <v>3.0961083223453389</v>
      </c>
      <c r="M46" s="130"/>
    </row>
    <row r="47" spans="1:13" ht="12.75" customHeight="1">
      <c r="A47" s="427">
        <v>2012</v>
      </c>
      <c r="B47" s="449">
        <v>12.251155350159971</v>
      </c>
      <c r="C47" s="449">
        <v>37.574330220082089</v>
      </c>
      <c r="D47" s="449">
        <v>21.997907442717253</v>
      </c>
      <c r="E47" s="449">
        <v>4.3642746340044596</v>
      </c>
      <c r="F47" s="449">
        <v>11.212148143360372</v>
      </c>
      <c r="G47" s="449">
        <v>10.645784183821865</v>
      </c>
      <c r="H47" s="449">
        <v>28.128130756552373</v>
      </c>
      <c r="I47" s="449">
        <v>4.881758394467246</v>
      </c>
      <c r="J47" s="449">
        <v>2.1660795656529745</v>
      </c>
      <c r="K47" s="449">
        <v>0.81157289209191097</v>
      </c>
      <c r="L47" s="450">
        <v>3.2458875997802408</v>
      </c>
      <c r="M47" s="130"/>
    </row>
    <row r="48" spans="1:13" ht="12.75" customHeight="1">
      <c r="A48" s="429">
        <v>2013</v>
      </c>
      <c r="B48" s="451">
        <v>11.964901173958605</v>
      </c>
      <c r="C48" s="452">
        <v>37.917427711400045</v>
      </c>
      <c r="D48" s="452">
        <v>22.162474612727355</v>
      </c>
      <c r="E48" s="452">
        <v>4.5084650456823452</v>
      </c>
      <c r="F48" s="452">
        <v>11.24648805299034</v>
      </c>
      <c r="G48" s="452">
        <v>10.577227444403594</v>
      </c>
      <c r="H48" s="452">
        <v>28.186016700057611</v>
      </c>
      <c r="I48" s="452">
        <v>4.8987359939915969</v>
      </c>
      <c r="J48" s="452">
        <v>2.2157952581588254</v>
      </c>
      <c r="K48" s="452">
        <v>0.79863002117490223</v>
      </c>
      <c r="L48" s="453">
        <v>3.1353404597922614</v>
      </c>
      <c r="M48" s="130"/>
    </row>
    <row r="49" spans="1:13" ht="12.75" customHeight="1">
      <c r="A49" s="427">
        <v>2014</v>
      </c>
      <c r="B49" s="449">
        <v>11.457924822037624</v>
      </c>
      <c r="C49" s="449">
        <v>38.568021834804966</v>
      </c>
      <c r="D49" s="449">
        <v>22.442273640177309</v>
      </c>
      <c r="E49" s="449">
        <v>4.5452204673567289</v>
      </c>
      <c r="F49" s="449">
        <v>11.580527727270926</v>
      </c>
      <c r="G49" s="449">
        <v>10.250910113650319</v>
      </c>
      <c r="H49" s="449">
        <v>28.283242421001344</v>
      </c>
      <c r="I49" s="449">
        <v>5.0249365198204732</v>
      </c>
      <c r="J49" s="449">
        <v>2.1947702631505974</v>
      </c>
      <c r="K49" s="449">
        <v>0.74928399111079425</v>
      </c>
      <c r="L49" s="450">
        <v>3.1233040591663004</v>
      </c>
      <c r="M49" s="130"/>
    </row>
    <row r="50" spans="1:13" ht="12.75" customHeight="1">
      <c r="A50" s="429">
        <v>2015</v>
      </c>
      <c r="B50" s="454">
        <v>11.239488333530735</v>
      </c>
      <c r="C50" s="447">
        <v>38.098424730546014</v>
      </c>
      <c r="D50" s="447">
        <v>21.837024754234278</v>
      </c>
      <c r="E50" s="447">
        <v>4.4879387263610884</v>
      </c>
      <c r="F50" s="447">
        <v>11.77346124995065</v>
      </c>
      <c r="G50" s="447">
        <v>10.348414860436653</v>
      </c>
      <c r="H50" s="454">
        <v>28.547119902088514</v>
      </c>
      <c r="I50" s="447">
        <v>5.2230644715543448</v>
      </c>
      <c r="J50" s="454">
        <v>2.1976785502783369</v>
      </c>
      <c r="K50" s="447">
        <v>0.73670496269098662</v>
      </c>
      <c r="L50" s="448">
        <v>3.1049390027241501</v>
      </c>
      <c r="M50" s="130"/>
    </row>
    <row r="51" spans="1:13" ht="12.75" customHeight="1">
      <c r="A51" s="427">
        <v>2016</v>
      </c>
      <c r="B51" s="455">
        <v>11.3</v>
      </c>
      <c r="C51" s="455">
        <v>38.299999999999997</v>
      </c>
      <c r="D51" s="455">
        <v>21.651365348399246</v>
      </c>
      <c r="E51" s="455">
        <v>4.5374293785310735</v>
      </c>
      <c r="F51" s="455">
        <v>12.160428436911488</v>
      </c>
      <c r="G51" s="455">
        <v>10.7</v>
      </c>
      <c r="H51" s="456">
        <v>28.1</v>
      </c>
      <c r="I51" s="455">
        <v>5.2</v>
      </c>
      <c r="J51" s="456">
        <v>2.1</v>
      </c>
      <c r="K51" s="455">
        <v>0.7</v>
      </c>
      <c r="L51" s="457">
        <v>3</v>
      </c>
      <c r="M51" s="130"/>
    </row>
    <row r="52" spans="1:13" ht="12.75" customHeight="1">
      <c r="A52" s="429">
        <v>2017</v>
      </c>
      <c r="B52" s="458">
        <v>11.306567477006121</v>
      </c>
      <c r="C52" s="445">
        <v>38.815500596191789</v>
      </c>
      <c r="D52" s="445">
        <v>21.771245796896679</v>
      </c>
      <c r="E52" s="445">
        <v>4.4360181804343712</v>
      </c>
      <c r="F52" s="445">
        <v>12.608236618860738</v>
      </c>
      <c r="G52" s="445">
        <v>10.670759671284632</v>
      </c>
      <c r="H52" s="458">
        <v>27.545816997418125</v>
      </c>
      <c r="I52" s="445">
        <v>5.2023832059310839</v>
      </c>
      <c r="J52" s="458">
        <v>2.1119435461994969</v>
      </c>
      <c r="K52" s="445">
        <v>0.78685606895919169</v>
      </c>
      <c r="L52" s="446">
        <v>3.0246731678567738</v>
      </c>
      <c r="M52" s="130"/>
    </row>
    <row r="53" spans="1:13" s="81" customFormat="1" ht="12.75" customHeight="1">
      <c r="A53" s="427">
        <v>2018</v>
      </c>
      <c r="B53" s="455">
        <v>11.287861172282133</v>
      </c>
      <c r="C53" s="455">
        <v>38.732948916605281</v>
      </c>
      <c r="D53" s="455">
        <v>21.59470904431527</v>
      </c>
      <c r="E53" s="455">
        <v>4.3721482592662042</v>
      </c>
      <c r="F53" s="455">
        <v>12.75450809425589</v>
      </c>
      <c r="G53" s="455">
        <v>10.859740000898839</v>
      </c>
      <c r="H53" s="456">
        <v>27.350514194825422</v>
      </c>
      <c r="I53" s="455">
        <v>5.3359803505864933</v>
      </c>
      <c r="J53" s="456">
        <v>2.041928909609962</v>
      </c>
      <c r="K53" s="455">
        <v>0.76440439180805475</v>
      </c>
      <c r="L53" s="457">
        <v>2.9498219716131149</v>
      </c>
      <c r="M53" s="130"/>
    </row>
    <row r="54" spans="1:13" s="81" customFormat="1" ht="12.75" customHeight="1">
      <c r="A54" s="430" t="s">
        <v>144</v>
      </c>
      <c r="B54" s="459">
        <v>11.344731522600018</v>
      </c>
      <c r="C54" s="460">
        <v>38.667286618883061</v>
      </c>
      <c r="D54" s="460" t="s">
        <v>39</v>
      </c>
      <c r="E54" s="460" t="s">
        <v>39</v>
      </c>
      <c r="F54" s="460" t="s">
        <v>39</v>
      </c>
      <c r="G54" s="460">
        <v>10.924096570692285</v>
      </c>
      <c r="H54" s="459">
        <v>26.965951226047451</v>
      </c>
      <c r="I54" s="460">
        <v>5.5427274482530349</v>
      </c>
      <c r="J54" s="459">
        <v>2.0604216988529567</v>
      </c>
      <c r="K54" s="460">
        <v>0.77408652273792966</v>
      </c>
      <c r="L54" s="461">
        <v>3.0488645811579183</v>
      </c>
    </row>
    <row r="55" spans="1:13" ht="172.5" customHeight="1">
      <c r="A55" s="512" t="s">
        <v>200</v>
      </c>
      <c r="B55" s="512"/>
      <c r="C55" s="512"/>
      <c r="D55" s="512"/>
      <c r="E55" s="512"/>
      <c r="F55" s="512"/>
      <c r="G55" s="512"/>
      <c r="H55" s="512"/>
      <c r="I55" s="512"/>
      <c r="J55" s="512"/>
      <c r="K55" s="512"/>
      <c r="L55" s="512"/>
    </row>
    <row r="56" spans="1:13" ht="12.75" customHeight="1"/>
  </sheetData>
  <mergeCells count="20">
    <mergeCell ref="A55:L55"/>
    <mergeCell ref="K4:K6"/>
    <mergeCell ref="H4:H6"/>
    <mergeCell ref="I4:I6"/>
    <mergeCell ref="J4:J6"/>
    <mergeCell ref="B4:B6"/>
    <mergeCell ref="G4:G6"/>
    <mergeCell ref="L4:L6"/>
    <mergeCell ref="A3:A7"/>
    <mergeCell ref="B7:L7"/>
    <mergeCell ref="C4:C6"/>
    <mergeCell ref="D5:D6"/>
    <mergeCell ref="E5:E6"/>
    <mergeCell ref="F5:F6"/>
    <mergeCell ref="D4:F4"/>
    <mergeCell ref="A2:L2"/>
    <mergeCell ref="B3:L3"/>
    <mergeCell ref="B8:L8"/>
    <mergeCell ref="B27:L27"/>
    <mergeCell ref="A1:L1"/>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2020 - 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AG21"/>
  <sheetViews>
    <sheetView showGridLines="0" zoomScaleNormal="100" workbookViewId="0">
      <selection activeCell="O25" sqref="O25"/>
    </sheetView>
  </sheetViews>
  <sheetFormatPr baseColWidth="10" defaultRowHeight="12.75"/>
  <cols>
    <col min="1" max="1" width="22" customWidth="1"/>
    <col min="2" max="13" width="10" customWidth="1"/>
    <col min="14" max="16" width="10" style="73" customWidth="1"/>
    <col min="17" max="19" width="10" customWidth="1"/>
    <col min="20" max="25" width="10" style="81" customWidth="1"/>
  </cols>
  <sheetData>
    <row r="1" spans="1:33" s="218" customFormat="1" ht="24" customHeight="1">
      <c r="A1" s="502" t="s">
        <v>149</v>
      </c>
      <c r="B1" s="502"/>
      <c r="C1" s="502"/>
      <c r="D1" s="502"/>
      <c r="E1" s="502"/>
      <c r="F1" s="502"/>
      <c r="G1" s="502"/>
      <c r="H1" s="502"/>
      <c r="I1" s="502"/>
      <c r="J1" s="502"/>
      <c r="K1" s="502"/>
      <c r="L1" s="502"/>
      <c r="M1" s="502"/>
      <c r="N1" s="502"/>
      <c r="O1" s="502"/>
      <c r="P1" s="502"/>
      <c r="Q1" s="502"/>
      <c r="R1" s="502"/>
      <c r="S1" s="502"/>
      <c r="T1" s="502"/>
      <c r="U1" s="502"/>
      <c r="V1" s="502"/>
      <c r="W1" s="502"/>
      <c r="X1" s="502"/>
      <c r="Y1" s="502"/>
    </row>
    <row r="2" spans="1:33" s="2" customFormat="1" ht="15" customHeight="1">
      <c r="A2" s="509" t="s">
        <v>224</v>
      </c>
      <c r="B2" s="509"/>
      <c r="C2" s="509"/>
      <c r="D2" s="509"/>
      <c r="E2" s="509"/>
      <c r="F2" s="509"/>
      <c r="G2" s="509"/>
      <c r="H2" s="509"/>
      <c r="I2" s="509"/>
      <c r="J2" s="509"/>
      <c r="K2" s="509"/>
      <c r="L2" s="509"/>
      <c r="M2" s="509"/>
      <c r="N2" s="509"/>
      <c r="O2" s="509"/>
      <c r="P2" s="509"/>
      <c r="Q2" s="509"/>
      <c r="R2" s="509"/>
      <c r="S2" s="509"/>
      <c r="T2" s="85"/>
      <c r="U2" s="85"/>
      <c r="V2" s="85"/>
      <c r="W2" s="85"/>
      <c r="X2" s="85"/>
      <c r="Y2" s="85"/>
      <c r="Z2" s="20"/>
      <c r="AA2" s="20"/>
      <c r="AB2" s="20"/>
      <c r="AC2" s="20"/>
      <c r="AD2" s="20"/>
      <c r="AE2" s="20"/>
      <c r="AF2" s="20"/>
      <c r="AG2" s="20"/>
    </row>
    <row r="3" spans="1:33" ht="12.75" customHeight="1">
      <c r="A3" s="658" t="s">
        <v>2</v>
      </c>
      <c r="B3" s="659" t="s">
        <v>50</v>
      </c>
      <c r="C3" s="573"/>
      <c r="D3" s="573"/>
      <c r="E3" s="573"/>
      <c r="F3" s="573"/>
      <c r="G3" s="573"/>
      <c r="H3" s="573"/>
      <c r="I3" s="573"/>
      <c r="J3" s="573"/>
      <c r="K3" s="573"/>
      <c r="L3" s="573"/>
      <c r="M3" s="573"/>
      <c r="N3" s="573"/>
      <c r="O3" s="573"/>
      <c r="P3" s="573"/>
      <c r="Q3" s="573"/>
      <c r="R3" s="573"/>
      <c r="S3" s="573"/>
      <c r="T3" s="573"/>
      <c r="U3" s="573"/>
      <c r="V3" s="573"/>
      <c r="W3" s="573"/>
      <c r="X3" s="573"/>
      <c r="Y3" s="573"/>
    </row>
    <row r="4" spans="1:33" s="81" customFormat="1" ht="12.75" customHeight="1">
      <c r="A4" s="577"/>
      <c r="B4" s="659">
        <v>2011</v>
      </c>
      <c r="C4" s="573"/>
      <c r="D4" s="573"/>
      <c r="E4" s="659">
        <v>2012</v>
      </c>
      <c r="F4" s="573"/>
      <c r="G4" s="573"/>
      <c r="H4" s="659">
        <v>2013</v>
      </c>
      <c r="I4" s="573"/>
      <c r="J4" s="573"/>
      <c r="K4" s="659">
        <v>2014</v>
      </c>
      <c r="L4" s="573"/>
      <c r="M4" s="573"/>
      <c r="N4" s="659">
        <v>2015</v>
      </c>
      <c r="O4" s="573"/>
      <c r="P4" s="573"/>
      <c r="Q4" s="659">
        <v>2016</v>
      </c>
      <c r="R4" s="573"/>
      <c r="S4" s="573"/>
      <c r="T4" s="659">
        <v>2017</v>
      </c>
      <c r="U4" s="573"/>
      <c r="V4" s="573"/>
      <c r="W4" s="659">
        <v>2018</v>
      </c>
      <c r="X4" s="573"/>
      <c r="Y4" s="573"/>
      <c r="Z4" s="2"/>
    </row>
    <row r="5" spans="1:33" ht="72" customHeight="1">
      <c r="A5" s="577"/>
      <c r="B5" s="12" t="s">
        <v>346</v>
      </c>
      <c r="C5" s="12" t="s">
        <v>52</v>
      </c>
      <c r="D5" s="12" t="s">
        <v>65</v>
      </c>
      <c r="E5" s="12" t="s">
        <v>346</v>
      </c>
      <c r="F5" s="12" t="s">
        <v>127</v>
      </c>
      <c r="G5" s="12" t="s">
        <v>65</v>
      </c>
      <c r="H5" s="12" t="s">
        <v>346</v>
      </c>
      <c r="I5" s="12" t="s">
        <v>52</v>
      </c>
      <c r="J5" s="12" t="s">
        <v>65</v>
      </c>
      <c r="K5" s="12" t="s">
        <v>346</v>
      </c>
      <c r="L5" s="12" t="s">
        <v>127</v>
      </c>
      <c r="M5" s="12" t="s">
        <v>65</v>
      </c>
      <c r="N5" s="12" t="s">
        <v>346</v>
      </c>
      <c r="O5" s="12" t="s">
        <v>127</v>
      </c>
      <c r="P5" s="217" t="s">
        <v>65</v>
      </c>
      <c r="Q5" s="12" t="s">
        <v>346</v>
      </c>
      <c r="R5" s="12" t="s">
        <v>127</v>
      </c>
      <c r="S5" s="12" t="s">
        <v>65</v>
      </c>
      <c r="T5" s="12" t="s">
        <v>346</v>
      </c>
      <c r="U5" s="12" t="s">
        <v>127</v>
      </c>
      <c r="V5" s="217" t="s">
        <v>65</v>
      </c>
      <c r="W5" s="12" t="s">
        <v>346</v>
      </c>
      <c r="X5" s="12" t="s">
        <v>127</v>
      </c>
      <c r="Y5" s="217" t="s">
        <v>65</v>
      </c>
      <c r="Z5" s="2"/>
    </row>
    <row r="6" spans="1:33" ht="12.75" customHeight="1">
      <c r="A6" s="578"/>
      <c r="B6" s="216" t="s">
        <v>18</v>
      </c>
      <c r="C6" s="657" t="s">
        <v>19</v>
      </c>
      <c r="D6" s="579"/>
      <c r="E6" s="216" t="s">
        <v>18</v>
      </c>
      <c r="F6" s="657" t="s">
        <v>19</v>
      </c>
      <c r="G6" s="579"/>
      <c r="H6" s="216" t="s">
        <v>18</v>
      </c>
      <c r="I6" s="657" t="s">
        <v>19</v>
      </c>
      <c r="J6" s="579"/>
      <c r="K6" s="216" t="s">
        <v>18</v>
      </c>
      <c r="L6" s="657" t="s">
        <v>19</v>
      </c>
      <c r="M6" s="579"/>
      <c r="N6" s="216" t="s">
        <v>18</v>
      </c>
      <c r="O6" s="657" t="s">
        <v>19</v>
      </c>
      <c r="P6" s="579"/>
      <c r="Q6" s="216" t="s">
        <v>18</v>
      </c>
      <c r="R6" s="657" t="s">
        <v>19</v>
      </c>
      <c r="S6" s="579"/>
      <c r="T6" s="216" t="s">
        <v>18</v>
      </c>
      <c r="U6" s="657" t="s">
        <v>19</v>
      </c>
      <c r="V6" s="579"/>
      <c r="W6" s="216" t="s">
        <v>18</v>
      </c>
      <c r="X6" s="657" t="s">
        <v>19</v>
      </c>
      <c r="Y6" s="579"/>
      <c r="Z6" s="2"/>
    </row>
    <row r="7" spans="1:33" ht="12.75" customHeight="1">
      <c r="A7" s="489" t="s">
        <v>6</v>
      </c>
      <c r="B7" s="490">
        <v>11100</v>
      </c>
      <c r="C7" s="491">
        <v>100</v>
      </c>
      <c r="D7" s="491">
        <v>100</v>
      </c>
      <c r="E7" s="490">
        <v>11500</v>
      </c>
      <c r="F7" s="491">
        <v>100</v>
      </c>
      <c r="G7" s="491">
        <v>100</v>
      </c>
      <c r="H7" s="490">
        <v>12100</v>
      </c>
      <c r="I7" s="491">
        <v>100</v>
      </c>
      <c r="J7" s="491">
        <v>100</v>
      </c>
      <c r="K7" s="490">
        <v>13000</v>
      </c>
      <c r="L7" s="491">
        <v>100</v>
      </c>
      <c r="M7" s="491">
        <v>100</v>
      </c>
      <c r="N7" s="490">
        <v>11800</v>
      </c>
      <c r="O7" s="491">
        <v>100</v>
      </c>
      <c r="P7" s="491">
        <v>100</v>
      </c>
      <c r="Q7" s="490">
        <v>11800</v>
      </c>
      <c r="R7" s="491">
        <v>100</v>
      </c>
      <c r="S7" s="492">
        <v>100</v>
      </c>
      <c r="T7" s="490">
        <v>13000</v>
      </c>
      <c r="U7" s="491">
        <v>100</v>
      </c>
      <c r="V7" s="492">
        <v>100</v>
      </c>
      <c r="W7" s="490">
        <v>13300</v>
      </c>
      <c r="X7" s="491">
        <v>100</v>
      </c>
      <c r="Y7" s="492">
        <v>100</v>
      </c>
      <c r="Z7" s="2"/>
    </row>
    <row r="8" spans="1:33" ht="12.75" customHeight="1">
      <c r="A8" s="19" t="s">
        <v>7</v>
      </c>
      <c r="B8" s="493">
        <v>9300</v>
      </c>
      <c r="C8" s="70">
        <v>83.208652546191971</v>
      </c>
      <c r="D8" s="70">
        <v>93.828740431731433</v>
      </c>
      <c r="E8" s="493">
        <v>9100</v>
      </c>
      <c r="F8" s="70">
        <v>79.188697234983096</v>
      </c>
      <c r="G8" s="70">
        <v>92.828929788229004</v>
      </c>
      <c r="H8" s="493">
        <v>9200</v>
      </c>
      <c r="I8" s="70">
        <v>76</v>
      </c>
      <c r="J8" s="70">
        <v>92.1</v>
      </c>
      <c r="K8" s="493">
        <v>8600</v>
      </c>
      <c r="L8" s="70">
        <v>66</v>
      </c>
      <c r="M8" s="70">
        <v>91</v>
      </c>
      <c r="N8" s="493">
        <v>8700</v>
      </c>
      <c r="O8" s="70">
        <v>73</v>
      </c>
      <c r="P8" s="70">
        <v>92</v>
      </c>
      <c r="Q8" s="493">
        <v>8100</v>
      </c>
      <c r="R8" s="70">
        <v>68.924525291207914</v>
      </c>
      <c r="S8" s="71">
        <v>91.162673371659196</v>
      </c>
      <c r="T8" s="493">
        <v>8400</v>
      </c>
      <c r="U8" s="70">
        <v>63.899554599907852</v>
      </c>
      <c r="V8" s="71">
        <v>90.352785242948968</v>
      </c>
      <c r="W8" s="493">
        <v>8200</v>
      </c>
      <c r="X8" s="70">
        <v>61.146496815286625</v>
      </c>
      <c r="Y8" s="71">
        <v>89.669102285813281</v>
      </c>
      <c r="Z8" s="2"/>
    </row>
    <row r="9" spans="1:33" ht="12.75" customHeight="1">
      <c r="A9" s="34" t="s">
        <v>342</v>
      </c>
      <c r="B9" s="334"/>
      <c r="C9" s="462"/>
      <c r="D9" s="462"/>
      <c r="E9" s="334"/>
      <c r="F9" s="462"/>
      <c r="G9" s="462"/>
      <c r="H9" s="334"/>
      <c r="I9" s="462"/>
      <c r="J9" s="462"/>
      <c r="K9" s="334"/>
      <c r="L9" s="462"/>
      <c r="M9" s="462"/>
      <c r="N9" s="334"/>
      <c r="O9" s="462"/>
      <c r="P9" s="462"/>
      <c r="Q9" s="334"/>
      <c r="R9" s="462"/>
      <c r="S9" s="466"/>
      <c r="T9" s="334"/>
      <c r="U9" s="462"/>
      <c r="V9" s="466"/>
      <c r="W9" s="334"/>
      <c r="X9" s="462"/>
      <c r="Y9" s="466"/>
      <c r="Z9" s="2"/>
    </row>
    <row r="10" spans="1:33" ht="12.75" customHeight="1">
      <c r="A10" s="35" t="s">
        <v>37</v>
      </c>
      <c r="B10" s="27">
        <v>1800</v>
      </c>
      <c r="C10" s="70">
        <v>16.37674628210906</v>
      </c>
      <c r="D10" s="70">
        <v>59.749184980554972</v>
      </c>
      <c r="E10" s="27">
        <v>2100</v>
      </c>
      <c r="F10" s="70">
        <v>18.609690560804367</v>
      </c>
      <c r="G10" s="70">
        <v>57.591313715011026</v>
      </c>
      <c r="H10" s="27">
        <v>2200</v>
      </c>
      <c r="I10" s="70">
        <v>18.426501035196686</v>
      </c>
      <c r="J10" s="70">
        <v>57.620186742804222</v>
      </c>
      <c r="K10" s="27">
        <v>2300</v>
      </c>
      <c r="L10" s="70">
        <v>17.628992628992631</v>
      </c>
      <c r="M10" s="70">
        <v>56.823500746325195</v>
      </c>
      <c r="N10" s="27">
        <v>2300</v>
      </c>
      <c r="O10" s="70">
        <v>19.220315950399183</v>
      </c>
      <c r="P10" s="70">
        <v>57.220092220552296</v>
      </c>
      <c r="Q10" s="27">
        <v>2200</v>
      </c>
      <c r="R10" s="70">
        <v>19</v>
      </c>
      <c r="S10" s="71">
        <v>57.124664852087378</v>
      </c>
      <c r="T10" s="27">
        <v>2400</v>
      </c>
      <c r="U10" s="70">
        <v>18.230686530486867</v>
      </c>
      <c r="V10" s="71">
        <v>56.774354866907629</v>
      </c>
      <c r="W10" s="27">
        <v>2400</v>
      </c>
      <c r="X10" s="70">
        <v>17.94679655301611</v>
      </c>
      <c r="Y10" s="71">
        <v>56.803122484127712</v>
      </c>
      <c r="Z10" s="2"/>
    </row>
    <row r="11" spans="1:33" ht="12.75" customHeight="1">
      <c r="A11" s="34" t="s">
        <v>30</v>
      </c>
      <c r="B11" s="28">
        <v>3900</v>
      </c>
      <c r="C11" s="61">
        <v>34.709328526363223</v>
      </c>
      <c r="D11" s="61">
        <v>32.24451777518599</v>
      </c>
      <c r="E11" s="28">
        <v>4000</v>
      </c>
      <c r="F11" s="61">
        <v>34.809742567391872</v>
      </c>
      <c r="G11" s="61">
        <v>33.48691462355535</v>
      </c>
      <c r="H11" s="28">
        <v>4400</v>
      </c>
      <c r="I11" s="61">
        <v>36.12422360248447</v>
      </c>
      <c r="J11" s="61">
        <v>32.969567989732802</v>
      </c>
      <c r="K11" s="28">
        <v>4300</v>
      </c>
      <c r="L11" s="61">
        <v>32.954545454545453</v>
      </c>
      <c r="M11" s="61">
        <v>33.175741667059114</v>
      </c>
      <c r="N11" s="28">
        <v>4300</v>
      </c>
      <c r="O11" s="61">
        <v>36.724987260064552</v>
      </c>
      <c r="P11" s="61">
        <v>33.143371264403072</v>
      </c>
      <c r="Q11" s="28">
        <v>4300</v>
      </c>
      <c r="R11" s="61">
        <v>37</v>
      </c>
      <c r="S11" s="62">
        <v>33.112817195376486</v>
      </c>
      <c r="T11" s="28">
        <v>4500</v>
      </c>
      <c r="U11" s="61">
        <v>34.487789894025497</v>
      </c>
      <c r="V11" s="62">
        <v>32.669328378537713</v>
      </c>
      <c r="W11" s="28">
        <v>4400</v>
      </c>
      <c r="X11" s="61">
        <v>32.731360059947548</v>
      </c>
      <c r="Y11" s="62">
        <v>31.967552253712029</v>
      </c>
    </row>
    <row r="12" spans="1:33" ht="12.75" customHeight="1">
      <c r="A12" s="485" t="s">
        <v>15</v>
      </c>
      <c r="B12" s="486">
        <v>3600</v>
      </c>
      <c r="C12" s="487">
        <v>32.122577737719695</v>
      </c>
      <c r="D12" s="487">
        <v>1.8350376759904627</v>
      </c>
      <c r="E12" s="486">
        <v>3000</v>
      </c>
      <c r="F12" s="487">
        <v>25.76926410678686</v>
      </c>
      <c r="G12" s="487">
        <v>1.7507014496626363</v>
      </c>
      <c r="H12" s="486">
        <v>2600</v>
      </c>
      <c r="I12" s="487">
        <v>21.540372670807454</v>
      </c>
      <c r="J12" s="487">
        <v>1.5595745285739233</v>
      </c>
      <c r="K12" s="486">
        <v>2000</v>
      </c>
      <c r="L12" s="487">
        <v>15.601965601965603</v>
      </c>
      <c r="M12" s="487">
        <v>1.2186906855749366</v>
      </c>
      <c r="N12" s="486">
        <v>2100</v>
      </c>
      <c r="O12" s="487">
        <v>17.462204858162053</v>
      </c>
      <c r="P12" s="487">
        <v>1.2274944023556116</v>
      </c>
      <c r="Q12" s="486">
        <v>1600</v>
      </c>
      <c r="R12" s="487">
        <v>14</v>
      </c>
      <c r="S12" s="488">
        <v>0.92519132419533989</v>
      </c>
      <c r="T12" s="486">
        <v>1500</v>
      </c>
      <c r="U12" s="487">
        <v>11.181078175395484</v>
      </c>
      <c r="V12" s="488">
        <v>0.90910199750362863</v>
      </c>
      <c r="W12" s="486">
        <v>1400</v>
      </c>
      <c r="X12" s="487">
        <v>10.468340202322967</v>
      </c>
      <c r="Y12" s="488">
        <v>0.89842754797354463</v>
      </c>
    </row>
    <row r="13" spans="1:33" ht="12.75" customHeight="1">
      <c r="A13" s="21" t="s">
        <v>1</v>
      </c>
      <c r="B13" s="494">
        <v>1800</v>
      </c>
      <c r="C13" s="61">
        <v>16.791347453808022</v>
      </c>
      <c r="D13" s="61">
        <v>6.1712595682685762</v>
      </c>
      <c r="E13" s="494">
        <v>2400</v>
      </c>
      <c r="F13" s="61">
        <v>20.811302765016901</v>
      </c>
      <c r="G13" s="61">
        <v>7.1710702117709939</v>
      </c>
      <c r="H13" s="494">
        <v>3000</v>
      </c>
      <c r="I13" s="61">
        <v>23.90890269151139</v>
      </c>
      <c r="J13" s="61">
        <v>7.8506707388890469</v>
      </c>
      <c r="K13" s="494">
        <v>4400</v>
      </c>
      <c r="L13" s="61">
        <v>33.81449631449631</v>
      </c>
      <c r="M13" s="61">
        <v>8.7820669010407588</v>
      </c>
      <c r="N13" s="494">
        <v>3100</v>
      </c>
      <c r="O13" s="61">
        <v>26.592491931374212</v>
      </c>
      <c r="P13" s="61">
        <v>8.4090421126890167</v>
      </c>
      <c r="Q13" s="494">
        <v>3700</v>
      </c>
      <c r="R13" s="61">
        <v>31.075474708792083</v>
      </c>
      <c r="S13" s="62">
        <v>8.837326628340799</v>
      </c>
      <c r="T13" s="494">
        <v>4700</v>
      </c>
      <c r="U13" s="61">
        <v>36.100445400092148</v>
      </c>
      <c r="V13" s="62">
        <v>9.647214757051028</v>
      </c>
      <c r="W13" s="494">
        <v>5200</v>
      </c>
      <c r="X13" s="61">
        <v>38.853503184713375</v>
      </c>
      <c r="Y13" s="62">
        <v>10.330897714186717</v>
      </c>
    </row>
    <row r="14" spans="1:33" ht="12.75" customHeight="1">
      <c r="A14" s="36" t="s">
        <v>342</v>
      </c>
      <c r="B14" s="359"/>
      <c r="C14" s="70"/>
      <c r="D14" s="70"/>
      <c r="E14" s="359"/>
      <c r="F14" s="70"/>
      <c r="G14" s="70"/>
      <c r="H14" s="359"/>
      <c r="I14" s="70"/>
      <c r="J14" s="70"/>
      <c r="K14" s="359"/>
      <c r="L14" s="70"/>
      <c r="M14" s="70"/>
      <c r="N14" s="359"/>
      <c r="O14" s="70"/>
      <c r="P14" s="70"/>
      <c r="Q14" s="359"/>
      <c r="R14" s="70"/>
      <c r="S14" s="71"/>
      <c r="T14" s="359"/>
      <c r="U14" s="70"/>
      <c r="V14" s="71"/>
      <c r="W14" s="359"/>
      <c r="X14" s="70"/>
      <c r="Y14" s="71"/>
    </row>
    <row r="15" spans="1:33" ht="12.75" customHeight="1">
      <c r="A15" s="37" t="s">
        <v>37</v>
      </c>
      <c r="B15" s="26">
        <v>400</v>
      </c>
      <c r="C15" s="61">
        <v>4.0198287516899498</v>
      </c>
      <c r="D15" s="61">
        <v>0.82755820572324756</v>
      </c>
      <c r="E15" s="26">
        <v>500</v>
      </c>
      <c r="F15" s="61">
        <v>4.1431914709196498</v>
      </c>
      <c r="G15" s="61">
        <v>0.93317856904268826</v>
      </c>
      <c r="H15" s="26">
        <v>600</v>
      </c>
      <c r="I15" s="61">
        <v>4.63768115942029</v>
      </c>
      <c r="J15" s="61">
        <v>0.98143537716116824</v>
      </c>
      <c r="K15" s="26">
        <v>500</v>
      </c>
      <c r="L15" s="61">
        <v>3.8774570024570028</v>
      </c>
      <c r="M15" s="61">
        <v>1.0100472365492543</v>
      </c>
      <c r="N15" s="26">
        <v>500</v>
      </c>
      <c r="O15" s="61">
        <v>4.6033633429590628</v>
      </c>
      <c r="P15" s="61">
        <v>1.0632968336247175</v>
      </c>
      <c r="Q15" s="26">
        <v>600</v>
      </c>
      <c r="R15" s="61">
        <v>4.6673049305887986</v>
      </c>
      <c r="S15" s="62">
        <v>1.1245509323113101</v>
      </c>
      <c r="T15" s="26">
        <v>600</v>
      </c>
      <c r="U15" s="61">
        <v>4.2696974351098138</v>
      </c>
      <c r="V15" s="62">
        <v>1.1752054220859742</v>
      </c>
      <c r="W15" s="26">
        <v>400</v>
      </c>
      <c r="X15" s="61">
        <v>3.0723117272386662</v>
      </c>
      <c r="Y15" s="62">
        <v>1.156460505263587</v>
      </c>
    </row>
    <row r="16" spans="1:33" ht="12.75" customHeight="1">
      <c r="A16" s="36" t="s">
        <v>30</v>
      </c>
      <c r="B16" s="29">
        <v>700</v>
      </c>
      <c r="C16" s="70">
        <v>6.3271744028841823</v>
      </c>
      <c r="D16" s="70">
        <v>3.8748751099629408</v>
      </c>
      <c r="E16" s="29">
        <v>900</v>
      </c>
      <c r="F16" s="70">
        <v>7.7489815376614368</v>
      </c>
      <c r="G16" s="70">
        <v>4.6554546061861179</v>
      </c>
      <c r="H16" s="29">
        <v>1500</v>
      </c>
      <c r="I16" s="70">
        <v>12.149068322981368</v>
      </c>
      <c r="J16" s="70">
        <v>5.2645793819373656</v>
      </c>
      <c r="K16" s="29">
        <v>1400</v>
      </c>
      <c r="L16" s="70">
        <v>10.618857493857494</v>
      </c>
      <c r="M16" s="70">
        <v>5.0162471616096056</v>
      </c>
      <c r="N16" s="29">
        <v>1700</v>
      </c>
      <c r="O16" s="70">
        <v>14.565992865636149</v>
      </c>
      <c r="P16" s="70">
        <v>5.7824944534756515</v>
      </c>
      <c r="Q16" s="29">
        <v>1600</v>
      </c>
      <c r="R16" s="70">
        <v>13</v>
      </c>
      <c r="S16" s="71">
        <v>5.4575709862604613</v>
      </c>
      <c r="T16" s="29">
        <v>1900</v>
      </c>
      <c r="U16" s="70">
        <v>14.882506527415144</v>
      </c>
      <c r="V16" s="71">
        <v>5.7268140365998939</v>
      </c>
      <c r="W16" s="29">
        <v>1900</v>
      </c>
      <c r="X16" s="70">
        <v>13.892843761708503</v>
      </c>
      <c r="Y16" s="71">
        <v>6.0378896735862702</v>
      </c>
    </row>
    <row r="17" spans="1:25" ht="12.75" customHeight="1">
      <c r="A17" s="47" t="s">
        <v>55</v>
      </c>
      <c r="B17" s="30">
        <v>700</v>
      </c>
      <c r="C17" s="463">
        <v>6.4443442992338893</v>
      </c>
      <c r="D17" s="463">
        <v>1.4688262525823876</v>
      </c>
      <c r="E17" s="30">
        <v>1000</v>
      </c>
      <c r="F17" s="463">
        <v>8.9191297564358152</v>
      </c>
      <c r="G17" s="463">
        <v>1.5824370365421871</v>
      </c>
      <c r="H17" s="30">
        <v>900</v>
      </c>
      <c r="I17" s="463">
        <v>7.1221532091097313</v>
      </c>
      <c r="J17" s="463">
        <v>1.6046559797905133</v>
      </c>
      <c r="K17" s="30">
        <v>2500</v>
      </c>
      <c r="L17" s="463">
        <v>19.318181818181817</v>
      </c>
      <c r="M17" s="463">
        <v>2.7557725028819005</v>
      </c>
      <c r="N17" s="30">
        <v>900</v>
      </c>
      <c r="O17" s="463">
        <v>7.4231357227790049</v>
      </c>
      <c r="P17" s="463">
        <v>1.5632508255886473</v>
      </c>
      <c r="Q17" s="30">
        <v>1500</v>
      </c>
      <c r="R17" s="463">
        <v>12.725386947502793</v>
      </c>
      <c r="S17" s="68">
        <v>2.255204709769028</v>
      </c>
      <c r="T17" s="30">
        <v>2200</v>
      </c>
      <c r="U17" s="463">
        <v>16.948241437567194</v>
      </c>
      <c r="V17" s="68">
        <v>2.7451952983651613</v>
      </c>
      <c r="W17" s="30">
        <v>2900</v>
      </c>
      <c r="X17" s="463">
        <v>21.888347695766207</v>
      </c>
      <c r="Y17" s="68">
        <v>3.1365475353368595</v>
      </c>
    </row>
    <row r="18" spans="1:25" ht="12.75" customHeight="1">
      <c r="A18" s="75" t="s">
        <v>126</v>
      </c>
      <c r="B18" s="495">
        <v>4800</v>
      </c>
      <c r="C18" s="464">
        <v>43.181613339342043</v>
      </c>
      <c r="D18" s="465">
        <v>4.1586889631041988</v>
      </c>
      <c r="E18" s="495">
        <v>4600</v>
      </c>
      <c r="F18" s="464">
        <v>40.261766490422119</v>
      </c>
      <c r="G18" s="465">
        <v>4.3780062128398693</v>
      </c>
      <c r="H18" s="496">
        <v>4300</v>
      </c>
      <c r="I18" s="464">
        <v>35.776397515527954</v>
      </c>
      <c r="J18" s="465">
        <v>4.3318807087941318</v>
      </c>
      <c r="K18" s="496">
        <v>5100</v>
      </c>
      <c r="L18" s="464">
        <v>39.534705159705155</v>
      </c>
      <c r="M18" s="465">
        <v>4.7289785070629593</v>
      </c>
      <c r="N18" s="496">
        <v>3900</v>
      </c>
      <c r="O18" s="464">
        <v>32.809580431459146</v>
      </c>
      <c r="P18" s="465">
        <v>3.9961557729861266</v>
      </c>
      <c r="Q18" s="496">
        <v>3800</v>
      </c>
      <c r="R18" s="467">
        <v>31.570129248444236</v>
      </c>
      <c r="S18" s="468">
        <v>3.9755967565412331</v>
      </c>
      <c r="T18" s="496">
        <v>4500</v>
      </c>
      <c r="U18" s="467">
        <v>34.664414068499461</v>
      </c>
      <c r="V18" s="468">
        <v>4.2224860443085577</v>
      </c>
      <c r="W18" s="496">
        <v>5200</v>
      </c>
      <c r="X18" s="467">
        <v>39.280629449231924</v>
      </c>
      <c r="Y18" s="468">
        <v>4.6193198609964643</v>
      </c>
    </row>
    <row r="19" spans="1:25" ht="89.25" customHeight="1">
      <c r="A19" s="568" t="s">
        <v>139</v>
      </c>
      <c r="B19" s="656"/>
      <c r="C19" s="656"/>
      <c r="D19" s="656"/>
      <c r="E19" s="656"/>
      <c r="F19" s="656"/>
      <c r="G19" s="656"/>
      <c r="H19" s="656"/>
      <c r="I19" s="656"/>
      <c r="J19" s="656"/>
      <c r="K19" s="656"/>
      <c r="L19" s="656"/>
      <c r="M19" s="656"/>
      <c r="N19" s="656"/>
      <c r="O19" s="656"/>
      <c r="P19" s="656"/>
      <c r="Q19" s="656"/>
      <c r="R19" s="656"/>
      <c r="S19" s="656"/>
      <c r="T19" s="87"/>
      <c r="U19" s="87"/>
      <c r="V19" s="87"/>
      <c r="W19" s="87"/>
      <c r="X19" s="87"/>
      <c r="Y19" s="87"/>
    </row>
    <row r="20" spans="1:25">
      <c r="A20" s="25"/>
      <c r="B20" s="17"/>
      <c r="C20" s="17"/>
      <c r="D20" s="17"/>
    </row>
    <row r="21" spans="1:25">
      <c r="A21" s="25"/>
      <c r="B21" s="17"/>
      <c r="C21" s="17"/>
      <c r="D21" s="17"/>
    </row>
  </sheetData>
  <mergeCells count="21">
    <mergeCell ref="U6:V6"/>
    <mergeCell ref="X6:Y6"/>
    <mergeCell ref="A2:S2"/>
    <mergeCell ref="A1:Y1"/>
    <mergeCell ref="E4:G4"/>
    <mergeCell ref="H4:J4"/>
    <mergeCell ref="K4:M4"/>
    <mergeCell ref="N4:P4"/>
    <mergeCell ref="Q4:S4"/>
    <mergeCell ref="T4:V4"/>
    <mergeCell ref="W4:Y4"/>
    <mergeCell ref="B3:Y3"/>
    <mergeCell ref="A19:S19"/>
    <mergeCell ref="R6:S6"/>
    <mergeCell ref="L6:M6"/>
    <mergeCell ref="O6:P6"/>
    <mergeCell ref="A3:A6"/>
    <mergeCell ref="C6:D6"/>
    <mergeCell ref="I6:J6"/>
    <mergeCell ref="F6:G6"/>
    <mergeCell ref="B4:D4"/>
  </mergeCells>
  <phoneticPr fontId="36"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5" orientation="landscape" r:id="rId1"/>
  <headerFooter scaleWithDoc="0">
    <oddHeader>&amp;CBildungsbericht 2020 - 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Normal="100" workbookViewId="0">
      <selection sqref="A1:I1"/>
    </sheetView>
  </sheetViews>
  <sheetFormatPr baseColWidth="10" defaultColWidth="10.85546875" defaultRowHeight="12.75"/>
  <cols>
    <col min="1" max="1" width="40.7109375" style="38" customWidth="1"/>
    <col min="2" max="2" width="11.7109375" style="38" customWidth="1"/>
    <col min="3" max="9" width="10.42578125" style="38" customWidth="1"/>
    <col min="10" max="16384" width="10.85546875" style="98"/>
  </cols>
  <sheetData>
    <row r="1" spans="1:11" ht="24" customHeight="1">
      <c r="A1" s="502" t="s">
        <v>149</v>
      </c>
      <c r="B1" s="502"/>
      <c r="C1" s="502"/>
      <c r="D1" s="502"/>
      <c r="E1" s="502"/>
      <c r="F1" s="502"/>
      <c r="G1" s="502"/>
      <c r="H1" s="502"/>
      <c r="I1" s="502"/>
    </row>
    <row r="2" spans="1:11" ht="30" customHeight="1">
      <c r="A2" s="663" t="s">
        <v>222</v>
      </c>
      <c r="B2" s="663"/>
      <c r="C2" s="663"/>
      <c r="D2" s="663"/>
      <c r="E2" s="663"/>
      <c r="F2" s="663"/>
      <c r="G2" s="663"/>
      <c r="H2" s="663"/>
      <c r="I2" s="663"/>
    </row>
    <row r="3" spans="1:11">
      <c r="A3" s="664" t="s">
        <v>280</v>
      </c>
      <c r="B3" s="114">
        <v>2005</v>
      </c>
      <c r="C3" s="114">
        <v>2010</v>
      </c>
      <c r="D3" s="115">
        <v>2012</v>
      </c>
      <c r="E3" s="115">
        <v>2014</v>
      </c>
      <c r="F3" s="116">
        <v>2016</v>
      </c>
      <c r="G3" s="117">
        <v>2017</v>
      </c>
      <c r="H3" s="117">
        <v>2018</v>
      </c>
      <c r="I3" s="118">
        <v>2018</v>
      </c>
    </row>
    <row r="4" spans="1:11" ht="13.5">
      <c r="A4" s="665"/>
      <c r="B4" s="666" t="s">
        <v>201</v>
      </c>
      <c r="C4" s="667"/>
      <c r="D4" s="667"/>
      <c r="E4" s="667"/>
      <c r="F4" s="667"/>
      <c r="G4" s="667"/>
      <c r="H4" s="668"/>
      <c r="I4" s="113" t="s">
        <v>202</v>
      </c>
      <c r="K4" s="106"/>
    </row>
    <row r="5" spans="1:11">
      <c r="A5" s="669" t="s">
        <v>20</v>
      </c>
      <c r="B5" s="669"/>
      <c r="C5" s="669"/>
      <c r="D5" s="669"/>
      <c r="E5" s="669"/>
      <c r="F5" s="669"/>
      <c r="G5" s="669"/>
      <c r="H5" s="669"/>
      <c r="I5" s="669"/>
    </row>
    <row r="6" spans="1:11">
      <c r="A6" s="99" t="s">
        <v>20</v>
      </c>
      <c r="B6" s="107">
        <v>100</v>
      </c>
      <c r="C6" s="107">
        <v>100</v>
      </c>
      <c r="D6" s="107">
        <v>100</v>
      </c>
      <c r="E6" s="107">
        <v>100</v>
      </c>
      <c r="F6" s="107">
        <v>100</v>
      </c>
      <c r="G6" s="107">
        <v>100</v>
      </c>
      <c r="H6" s="107">
        <v>100</v>
      </c>
      <c r="I6" s="108">
        <v>109995</v>
      </c>
      <c r="J6" s="109"/>
      <c r="K6" s="110"/>
    </row>
    <row r="7" spans="1:11">
      <c r="A7" s="120" t="s">
        <v>203</v>
      </c>
      <c r="B7" s="103">
        <v>26.821221738117014</v>
      </c>
      <c r="C7" s="103">
        <v>28.632948368542305</v>
      </c>
      <c r="D7" s="104">
        <v>28.07498396972478</v>
      </c>
      <c r="E7" s="104">
        <v>25.9901416333032</v>
      </c>
      <c r="F7" s="104">
        <v>24.646079728315595</v>
      </c>
      <c r="G7" s="105">
        <v>23.218029350104821</v>
      </c>
      <c r="H7" s="105">
        <v>22.00100004545661</v>
      </c>
      <c r="I7" s="119">
        <v>24200</v>
      </c>
      <c r="K7" s="110"/>
    </row>
    <row r="8" spans="1:11" ht="13.5">
      <c r="A8" s="122" t="s">
        <v>204</v>
      </c>
      <c r="B8" s="100">
        <v>20.886450433005219</v>
      </c>
      <c r="C8" s="100">
        <v>13.661481938777046</v>
      </c>
      <c r="D8" s="102">
        <v>12.771414561776281</v>
      </c>
      <c r="E8" s="102">
        <v>11.55882732790908</v>
      </c>
      <c r="F8" s="102">
        <v>9.1861314589215546</v>
      </c>
      <c r="G8" s="101">
        <v>8.1236897274633115</v>
      </c>
      <c r="H8" s="101">
        <v>7.2412382381017313</v>
      </c>
      <c r="I8" s="111">
        <v>7965</v>
      </c>
      <c r="K8" s="110"/>
    </row>
    <row r="9" spans="1:11" ht="12.75" customHeight="1">
      <c r="A9" s="120" t="s">
        <v>343</v>
      </c>
      <c r="B9" s="103">
        <v>12.513223244222116</v>
      </c>
      <c r="C9" s="103">
        <v>11.818469275593634</v>
      </c>
      <c r="D9" s="104">
        <v>11.266454606032413</v>
      </c>
      <c r="E9" s="104">
        <v>10.379267295191354</v>
      </c>
      <c r="F9" s="104">
        <v>9.6412423243232563</v>
      </c>
      <c r="G9" s="105">
        <v>9.4625500285877635</v>
      </c>
      <c r="H9" s="105">
        <v>9.4231555979817259</v>
      </c>
      <c r="I9" s="119">
        <v>10365</v>
      </c>
      <c r="K9" s="110"/>
    </row>
    <row r="10" spans="1:11">
      <c r="A10" s="122" t="s">
        <v>206</v>
      </c>
      <c r="B10" s="100">
        <v>5.4058415362272063</v>
      </c>
      <c r="C10" s="100">
        <v>6.5920828753406715</v>
      </c>
      <c r="D10" s="102">
        <v>5.7206080189094388</v>
      </c>
      <c r="E10" s="102">
        <v>5.4102630332773689</v>
      </c>
      <c r="F10" s="102">
        <v>5.7515746243607717</v>
      </c>
      <c r="G10" s="101">
        <v>5.4793215170573655</v>
      </c>
      <c r="H10" s="101">
        <v>4.8456748034001542</v>
      </c>
      <c r="I10" s="111">
        <v>5330</v>
      </c>
      <c r="K10" s="110"/>
    </row>
    <row r="11" spans="1:11">
      <c r="A11" s="120" t="s">
        <v>207</v>
      </c>
      <c r="B11" s="103">
        <v>4.8822907141448368</v>
      </c>
      <c r="C11" s="103">
        <v>6.1915588815442764</v>
      </c>
      <c r="D11" s="104">
        <v>6.4359983403950372</v>
      </c>
      <c r="E11" s="104">
        <v>7.6057944810366349</v>
      </c>
      <c r="F11" s="104">
        <v>6.0941418050427476</v>
      </c>
      <c r="G11" s="105">
        <v>6.1987802553840288</v>
      </c>
      <c r="H11" s="105">
        <v>6.2548297649893181</v>
      </c>
      <c r="I11" s="119">
        <v>6880</v>
      </c>
      <c r="K11" s="110"/>
    </row>
    <row r="12" spans="1:11">
      <c r="A12" s="122" t="s">
        <v>208</v>
      </c>
      <c r="B12" s="100">
        <v>7.9070517992577054</v>
      </c>
      <c r="C12" s="100">
        <v>6.9624922831373377</v>
      </c>
      <c r="D12" s="102">
        <v>7.373926600198649</v>
      </c>
      <c r="E12" s="102">
        <v>7.9943174480175641</v>
      </c>
      <c r="F12" s="102">
        <v>11.395541690524611</v>
      </c>
      <c r="G12" s="101">
        <v>13.703068420049553</v>
      </c>
      <c r="H12" s="101">
        <v>14.591572344197465</v>
      </c>
      <c r="I12" s="111">
        <v>16050</v>
      </c>
      <c r="K12" s="110"/>
    </row>
    <row r="13" spans="1:11">
      <c r="A13" s="205" t="s">
        <v>219</v>
      </c>
      <c r="B13" s="103">
        <v>0.72436483603177171</v>
      </c>
      <c r="C13" s="103">
        <v>0.60831463719452517</v>
      </c>
      <c r="D13" s="104">
        <v>0.48279417126620316</v>
      </c>
      <c r="E13" s="104">
        <v>0.71354772052176163</v>
      </c>
      <c r="F13" s="104">
        <v>2.2153335834304104</v>
      </c>
      <c r="G13" s="105">
        <v>4.1928721174004195</v>
      </c>
      <c r="H13" s="105">
        <v>5.2593299695440701</v>
      </c>
      <c r="I13" s="119">
        <v>5785</v>
      </c>
      <c r="K13" s="110"/>
    </row>
    <row r="14" spans="1:11">
      <c r="A14" s="122" t="s">
        <v>209</v>
      </c>
      <c r="B14" s="100">
        <v>3.0785505531350297</v>
      </c>
      <c r="C14" s="100">
        <v>3.2358122656708774</v>
      </c>
      <c r="D14" s="102">
        <v>3.2840061858003193</v>
      </c>
      <c r="E14" s="102">
        <v>3.2427138490679757</v>
      </c>
      <c r="F14" s="102">
        <v>3.2479712519991315</v>
      </c>
      <c r="G14" s="101">
        <v>3.2208881265485036</v>
      </c>
      <c r="H14" s="101">
        <v>3.4683394699759083</v>
      </c>
      <c r="I14" s="111">
        <v>3815</v>
      </c>
      <c r="K14" s="110"/>
    </row>
    <row r="15" spans="1:11">
      <c r="A15" s="120" t="s">
        <v>210</v>
      </c>
      <c r="B15" s="103">
        <v>10.254065587291342</v>
      </c>
      <c r="C15" s="103">
        <v>13.074247511782334</v>
      </c>
      <c r="D15" s="104">
        <v>13.830041364396445</v>
      </c>
      <c r="E15" s="104">
        <v>14.685307159154506</v>
      </c>
      <c r="F15" s="104">
        <v>16.437301320907459</v>
      </c>
      <c r="G15" s="105">
        <v>16.557080236325518</v>
      </c>
      <c r="H15" s="105">
        <v>16.218919041774626</v>
      </c>
      <c r="I15" s="119">
        <v>17840</v>
      </c>
      <c r="K15" s="110"/>
    </row>
    <row r="16" spans="1:11">
      <c r="A16" s="206" t="s">
        <v>211</v>
      </c>
      <c r="B16" s="100">
        <v>6.845606296953723</v>
      </c>
      <c r="C16" s="100">
        <v>9.2978784274163182</v>
      </c>
      <c r="D16" s="102">
        <v>9.8997950639325101</v>
      </c>
      <c r="E16" s="102">
        <v>10.498730035731198</v>
      </c>
      <c r="F16" s="102">
        <v>11.366912156692401</v>
      </c>
      <c r="G16" s="101">
        <v>11.4589289117591</v>
      </c>
      <c r="H16" s="101">
        <v>11.141415518887223</v>
      </c>
      <c r="I16" s="111">
        <v>12255</v>
      </c>
      <c r="K16" s="110"/>
    </row>
    <row r="17" spans="1:11">
      <c r="A17" s="120" t="s">
        <v>212</v>
      </c>
      <c r="B17" s="103">
        <v>7.7349255015867895</v>
      </c>
      <c r="C17" s="103">
        <v>9.1367653923177699</v>
      </c>
      <c r="D17" s="104">
        <v>10.655418233023624</v>
      </c>
      <c r="E17" s="104">
        <v>12.417667570709028</v>
      </c>
      <c r="F17" s="104">
        <v>12.855647915967383</v>
      </c>
      <c r="G17" s="105">
        <v>13.312368972746331</v>
      </c>
      <c r="H17" s="105">
        <v>15.187053956998046</v>
      </c>
      <c r="I17" s="119">
        <v>16705</v>
      </c>
      <c r="K17" s="110"/>
    </row>
    <row r="18" spans="1:11">
      <c r="A18" s="121" t="s">
        <v>220</v>
      </c>
      <c r="B18" s="100">
        <v>1.9794524232155344</v>
      </c>
      <c r="C18" s="100">
        <v>3.201180491771189</v>
      </c>
      <c r="D18" s="102">
        <v>3.9629354891434176</v>
      </c>
      <c r="E18" s="102">
        <v>5.1648801067630981</v>
      </c>
      <c r="F18" s="102">
        <v>5.3171954903548091</v>
      </c>
      <c r="G18" s="101">
        <v>5.7223175147703449</v>
      </c>
      <c r="H18" s="101">
        <v>7.2003272876039821</v>
      </c>
      <c r="I18" s="111">
        <v>7920</v>
      </c>
      <c r="K18" s="110"/>
    </row>
    <row r="19" spans="1:11">
      <c r="A19" s="120" t="s">
        <v>344</v>
      </c>
      <c r="B19" s="103">
        <v>0.40879995696842558</v>
      </c>
      <c r="C19" s="103">
        <v>0.60078599069459293</v>
      </c>
      <c r="D19" s="104">
        <v>0.54942982511284055</v>
      </c>
      <c r="E19" s="104">
        <v>0.61453355719144165</v>
      </c>
      <c r="F19" s="104">
        <v>0.65058147570438529</v>
      </c>
      <c r="G19" s="105">
        <v>0.56222603392414716</v>
      </c>
      <c r="H19" s="105">
        <v>0.55002500113641528</v>
      </c>
      <c r="I19" s="123">
        <v>605</v>
      </c>
      <c r="K19" s="110"/>
    </row>
    <row r="20" spans="1:11" ht="12.75" customHeight="1">
      <c r="A20" s="660" t="s">
        <v>214</v>
      </c>
      <c r="B20" s="660"/>
      <c r="C20" s="660"/>
      <c r="D20" s="660"/>
      <c r="E20" s="660"/>
      <c r="F20" s="660"/>
      <c r="G20" s="660"/>
      <c r="H20" s="660"/>
      <c r="I20" s="660"/>
    </row>
    <row r="21" spans="1:11">
      <c r="A21" s="99" t="s">
        <v>266</v>
      </c>
      <c r="B21" s="124">
        <v>10.060423502411561</v>
      </c>
      <c r="C21" s="124">
        <v>26.553536205261018</v>
      </c>
      <c r="D21" s="124">
        <v>26.614028691049445</v>
      </c>
      <c r="E21" s="124">
        <v>27.461362951483061</v>
      </c>
      <c r="F21" s="124">
        <v>28.682843998657376</v>
      </c>
      <c r="G21" s="124">
        <v>29.59786544692205</v>
      </c>
      <c r="H21" s="124">
        <v>29.760443656529844</v>
      </c>
      <c r="I21" s="108">
        <v>32735</v>
      </c>
      <c r="K21" s="110"/>
    </row>
    <row r="22" spans="1:11">
      <c r="A22" s="120" t="s">
        <v>203</v>
      </c>
      <c r="B22" s="125">
        <v>6.4977605454910092</v>
      </c>
      <c r="C22" s="125">
        <v>24.726546066470341</v>
      </c>
      <c r="D22" s="126">
        <v>24.32601880877743</v>
      </c>
      <c r="E22" s="126">
        <v>26.117023479233094</v>
      </c>
      <c r="F22" s="126">
        <v>26.753454836771478</v>
      </c>
      <c r="G22" s="127">
        <v>26.144059101169709</v>
      </c>
      <c r="H22" s="127">
        <v>26.549586776859503</v>
      </c>
      <c r="I22" s="119">
        <v>6425</v>
      </c>
      <c r="K22" s="110"/>
    </row>
    <row r="23" spans="1:11" ht="13.5">
      <c r="A23" s="122" t="s">
        <v>204</v>
      </c>
      <c r="B23" s="124">
        <v>11.786419435144648</v>
      </c>
      <c r="C23" s="124">
        <v>24.324920092582385</v>
      </c>
      <c r="D23" s="128">
        <v>25.585745225438078</v>
      </c>
      <c r="E23" s="128">
        <v>26.96461824953445</v>
      </c>
      <c r="F23" s="128">
        <v>28.758731864588931</v>
      </c>
      <c r="G23" s="129">
        <v>29.853372434017594</v>
      </c>
      <c r="H23" s="129">
        <v>30.194601381042059</v>
      </c>
      <c r="I23" s="111">
        <v>2405</v>
      </c>
      <c r="K23" s="110"/>
    </row>
    <row r="24" spans="1:11" ht="12.75" customHeight="1">
      <c r="A24" s="120" t="s">
        <v>205</v>
      </c>
      <c r="B24" s="125">
        <v>12.623585040836796</v>
      </c>
      <c r="C24" s="125">
        <v>33.061536501465156</v>
      </c>
      <c r="D24" s="126">
        <v>34.00290146189041</v>
      </c>
      <c r="E24" s="126">
        <v>33.119037743674824</v>
      </c>
      <c r="F24" s="126">
        <v>32.0704484947778</v>
      </c>
      <c r="G24" s="127">
        <v>30.664652567975832</v>
      </c>
      <c r="H24" s="127">
        <v>31.45200192957067</v>
      </c>
      <c r="I24" s="119">
        <v>3260</v>
      </c>
      <c r="K24" s="110"/>
    </row>
    <row r="25" spans="1:11">
      <c r="A25" s="122" t="s">
        <v>206</v>
      </c>
      <c r="B25" s="124">
        <v>3.2172470978441128</v>
      </c>
      <c r="C25" s="124">
        <v>12.402923709456374</v>
      </c>
      <c r="D25" s="128">
        <v>12.615384615384615</v>
      </c>
      <c r="E25" s="128">
        <v>11.060274517604933</v>
      </c>
      <c r="F25" s="128">
        <v>12.82183316168898</v>
      </c>
      <c r="G25" s="129">
        <v>12.521739130434783</v>
      </c>
      <c r="H25" s="129">
        <v>11.257035647279549</v>
      </c>
      <c r="I25" s="111">
        <v>600</v>
      </c>
      <c r="K25" s="110"/>
    </row>
    <row r="26" spans="1:11">
      <c r="A26" s="120" t="s">
        <v>207</v>
      </c>
      <c r="B26" s="125">
        <v>7.8589790672052882</v>
      </c>
      <c r="C26" s="125">
        <v>23.176070038910506</v>
      </c>
      <c r="D26" s="126">
        <v>22.777886305919125</v>
      </c>
      <c r="E26" s="126">
        <v>21.565020517900098</v>
      </c>
      <c r="F26" s="126">
        <v>23.58658674874453</v>
      </c>
      <c r="G26" s="127">
        <v>22.828593389700231</v>
      </c>
      <c r="H26" s="127">
        <v>22.819767441860463</v>
      </c>
      <c r="I26" s="119">
        <v>1570</v>
      </c>
      <c r="K26" s="110"/>
    </row>
    <row r="27" spans="1:11">
      <c r="A27" s="122" t="s">
        <v>208</v>
      </c>
      <c r="B27" s="124">
        <v>15.532879818594104</v>
      </c>
      <c r="C27" s="124">
        <v>37.586505190311421</v>
      </c>
      <c r="D27" s="128">
        <v>36.112531969309465</v>
      </c>
      <c r="E27" s="128">
        <v>41.855142703284869</v>
      </c>
      <c r="F27" s="128">
        <v>43.905397210430564</v>
      </c>
      <c r="G27" s="129">
        <v>49.374130737134905</v>
      </c>
      <c r="H27" s="129">
        <v>52.180685358255452</v>
      </c>
      <c r="I27" s="111">
        <v>8375</v>
      </c>
      <c r="K27" s="110"/>
    </row>
    <row r="28" spans="1:11">
      <c r="A28" s="205" t="s">
        <v>219</v>
      </c>
      <c r="B28" s="125">
        <v>4.7029702970297027</v>
      </c>
      <c r="C28" s="125">
        <v>18.316831683168317</v>
      </c>
      <c r="D28" s="126">
        <v>27.34375</v>
      </c>
      <c r="E28" s="126">
        <v>36.199095022624434</v>
      </c>
      <c r="F28" s="126">
        <v>46.03386809269162</v>
      </c>
      <c r="G28" s="127">
        <v>58.18181818181818</v>
      </c>
      <c r="H28" s="127">
        <v>70.008643042350911</v>
      </c>
      <c r="I28" s="119">
        <v>4050</v>
      </c>
      <c r="K28" s="110"/>
    </row>
    <row r="29" spans="1:11">
      <c r="A29" s="122" t="s">
        <v>209</v>
      </c>
      <c r="B29" s="124">
        <v>20.326150262085033</v>
      </c>
      <c r="C29" s="124">
        <v>51.046998604001857</v>
      </c>
      <c r="D29" s="128">
        <v>49.004594180704444</v>
      </c>
      <c r="E29" s="128">
        <v>48.689014271490208</v>
      </c>
      <c r="F29" s="128">
        <v>45.744680851063826</v>
      </c>
      <c r="G29" s="129">
        <v>41.124260355029584</v>
      </c>
      <c r="H29" s="129">
        <v>36.041939711664483</v>
      </c>
      <c r="I29" s="111">
        <v>1375</v>
      </c>
      <c r="K29" s="110"/>
    </row>
    <row r="30" spans="1:11">
      <c r="A30" s="120" t="s">
        <v>210</v>
      </c>
      <c r="B30" s="125">
        <v>9.0225563909774422</v>
      </c>
      <c r="C30" s="125">
        <v>27.225613267303928</v>
      </c>
      <c r="D30" s="126">
        <v>26.045454545454543</v>
      </c>
      <c r="E30" s="126">
        <v>25.753023085379262</v>
      </c>
      <c r="F30" s="126">
        <v>25.687687687687689</v>
      </c>
      <c r="G30" s="127">
        <v>26.446043165467625</v>
      </c>
      <c r="H30" s="127">
        <v>25.028026905829599</v>
      </c>
      <c r="I30" s="119">
        <v>4465</v>
      </c>
      <c r="K30" s="110"/>
    </row>
    <row r="31" spans="1:11">
      <c r="A31" s="206" t="s">
        <v>211</v>
      </c>
      <c r="B31" s="124">
        <v>11.262441068622316</v>
      </c>
      <c r="C31" s="124">
        <v>29.7165991902834</v>
      </c>
      <c r="D31" s="128">
        <v>28.663957327914659</v>
      </c>
      <c r="E31" s="128">
        <v>28.313685289595082</v>
      </c>
      <c r="F31" s="128">
        <v>28.938683342018411</v>
      </c>
      <c r="G31" s="129">
        <v>29.521829521829524</v>
      </c>
      <c r="H31" s="129">
        <v>28.72297021623827</v>
      </c>
      <c r="I31" s="111">
        <v>3520</v>
      </c>
      <c r="K31" s="110"/>
    </row>
    <row r="32" spans="1:11">
      <c r="A32" s="120" t="s">
        <v>212</v>
      </c>
      <c r="B32" s="125">
        <v>11.613351877607789</v>
      </c>
      <c r="C32" s="125">
        <v>23.055372445616349</v>
      </c>
      <c r="D32" s="126">
        <v>23.90560471976401</v>
      </c>
      <c r="E32" s="126">
        <v>24.52764777257757</v>
      </c>
      <c r="F32" s="126">
        <v>25.764091537398247</v>
      </c>
      <c r="G32" s="127">
        <v>26.270579813886901</v>
      </c>
      <c r="H32" s="127">
        <v>23.974857826997905</v>
      </c>
      <c r="I32" s="119">
        <v>4005</v>
      </c>
      <c r="K32" s="110"/>
    </row>
    <row r="33" spans="1:11">
      <c r="A33" s="121" t="s">
        <v>220</v>
      </c>
      <c r="B33" s="124">
        <v>4.9818840579710146</v>
      </c>
      <c r="C33" s="124">
        <v>3.1514581373471309</v>
      </c>
      <c r="D33" s="128">
        <v>3.0456852791878175</v>
      </c>
      <c r="E33" s="128">
        <v>3.8132944363409043</v>
      </c>
      <c r="F33" s="128">
        <v>5.6256962495358342</v>
      </c>
      <c r="G33" s="129">
        <v>7.3272273105745214</v>
      </c>
      <c r="H33" s="129">
        <v>6.3762626262626254</v>
      </c>
      <c r="I33" s="111">
        <v>505</v>
      </c>
      <c r="K33" s="110"/>
    </row>
    <row r="34" spans="1:11">
      <c r="A34" s="120" t="s">
        <v>344</v>
      </c>
      <c r="B34" s="125">
        <v>8.3333333333333321</v>
      </c>
      <c r="C34" s="125">
        <v>7.518796992481203</v>
      </c>
      <c r="D34" s="126">
        <v>12.814645308924485</v>
      </c>
      <c r="E34" s="126">
        <v>11.208406304728546</v>
      </c>
      <c r="F34" s="126">
        <v>15.933232169954476</v>
      </c>
      <c r="G34" s="127">
        <v>12.711864406779661</v>
      </c>
      <c r="H34" s="127">
        <v>8.2644628099173563</v>
      </c>
      <c r="I34" s="123">
        <v>50</v>
      </c>
      <c r="K34" s="110"/>
    </row>
    <row r="35" spans="1:11" ht="12.75" customHeight="1">
      <c r="A35" s="660" t="s">
        <v>215</v>
      </c>
      <c r="B35" s="660"/>
      <c r="C35" s="660"/>
      <c r="D35" s="660"/>
      <c r="E35" s="660"/>
      <c r="F35" s="660"/>
      <c r="G35" s="660"/>
      <c r="H35" s="660"/>
      <c r="I35" s="660"/>
    </row>
    <row r="36" spans="1:11">
      <c r="A36" s="99" t="s">
        <v>266</v>
      </c>
      <c r="B36" s="124">
        <v>10.133935775375182</v>
      </c>
      <c r="C36" s="124">
        <v>19.84551217382139</v>
      </c>
      <c r="D36" s="124">
        <v>23.397915435583439</v>
      </c>
      <c r="E36" s="124">
        <v>25.256145335571915</v>
      </c>
      <c r="F36" s="124">
        <v>27.006535431516181</v>
      </c>
      <c r="G36" s="124">
        <v>27.768248522965504</v>
      </c>
      <c r="H36" s="124">
        <v>29.778626301195509</v>
      </c>
      <c r="I36" s="108">
        <v>32755</v>
      </c>
      <c r="K36" s="110"/>
    </row>
    <row r="37" spans="1:11">
      <c r="A37" s="120" t="s">
        <v>203</v>
      </c>
      <c r="B37" s="125">
        <v>3.3357844775720307</v>
      </c>
      <c r="C37" s="125">
        <v>9.0976020193521236</v>
      </c>
      <c r="D37" s="126">
        <v>11.410658307210031</v>
      </c>
      <c r="E37" s="126">
        <v>13.230361505652407</v>
      </c>
      <c r="F37" s="126">
        <v>13.747246144602443</v>
      </c>
      <c r="G37" s="127">
        <v>26.144059101169709</v>
      </c>
      <c r="H37" s="127">
        <v>26.549586776859503</v>
      </c>
      <c r="I37" s="119">
        <v>6425</v>
      </c>
      <c r="K37" s="110"/>
    </row>
    <row r="38" spans="1:11" ht="13.5">
      <c r="A38" s="122" t="s">
        <v>204</v>
      </c>
      <c r="B38" s="124">
        <v>5.2021632758176661</v>
      </c>
      <c r="C38" s="124">
        <v>12.928469084095667</v>
      </c>
      <c r="D38" s="128">
        <v>15.022642252411892</v>
      </c>
      <c r="E38" s="128">
        <v>15.353817504655492</v>
      </c>
      <c r="F38" s="128">
        <v>14.981192907039226</v>
      </c>
      <c r="G38" s="129">
        <v>14.545454545454545</v>
      </c>
      <c r="H38" s="129">
        <v>14.375392341494036</v>
      </c>
      <c r="I38" s="111">
        <v>1145</v>
      </c>
      <c r="K38" s="110"/>
    </row>
    <row r="39" spans="1:11" ht="12.75" customHeight="1">
      <c r="A39" s="120" t="s">
        <v>205</v>
      </c>
      <c r="B39" s="125">
        <v>11.763863017624301</v>
      </c>
      <c r="C39" s="125">
        <v>21.454962415594341</v>
      </c>
      <c r="D39" s="126">
        <v>24.216047316147751</v>
      </c>
      <c r="E39" s="126">
        <v>25.435503940273748</v>
      </c>
      <c r="F39" s="126">
        <v>25.988122056113045</v>
      </c>
      <c r="G39" s="127">
        <v>27.895266868076536</v>
      </c>
      <c r="H39" s="127">
        <v>27.013989387361313</v>
      </c>
      <c r="I39" s="119">
        <v>2800</v>
      </c>
      <c r="K39" s="110"/>
    </row>
    <row r="40" spans="1:11">
      <c r="A40" s="122" t="s">
        <v>206</v>
      </c>
      <c r="B40" s="124">
        <v>6.5008291873963522</v>
      </c>
      <c r="C40" s="124">
        <v>11.306532663316583</v>
      </c>
      <c r="D40" s="128">
        <v>12.659340659340659</v>
      </c>
      <c r="E40" s="128">
        <v>15.018897951064252</v>
      </c>
      <c r="F40" s="128">
        <v>19.893580501201509</v>
      </c>
      <c r="G40" s="129">
        <v>18.521739130434785</v>
      </c>
      <c r="H40" s="129">
        <v>19.887429643527206</v>
      </c>
      <c r="I40" s="111">
        <v>1060</v>
      </c>
      <c r="K40" s="110"/>
    </row>
    <row r="41" spans="1:11">
      <c r="A41" s="120" t="s">
        <v>207</v>
      </c>
      <c r="B41" s="125">
        <v>18.876239441792141</v>
      </c>
      <c r="C41" s="125">
        <v>27.140077821011673</v>
      </c>
      <c r="D41" s="126">
        <v>24.67278765383864</v>
      </c>
      <c r="E41" s="126">
        <v>21.437668034526673</v>
      </c>
      <c r="F41" s="126">
        <v>32.836546249797507</v>
      </c>
      <c r="G41" s="127">
        <v>31.975403535741737</v>
      </c>
      <c r="H41" s="127">
        <v>32.630813953488378</v>
      </c>
      <c r="I41" s="119">
        <v>2245</v>
      </c>
      <c r="K41" s="110"/>
    </row>
    <row r="42" spans="1:11">
      <c r="A42" s="122" t="s">
        <v>208</v>
      </c>
      <c r="B42" s="124">
        <v>9.6825396825396837</v>
      </c>
      <c r="C42" s="124">
        <v>25.519031141868513</v>
      </c>
      <c r="D42" s="128">
        <v>31.184995737425403</v>
      </c>
      <c r="E42" s="128">
        <v>29.981152396338178</v>
      </c>
      <c r="F42" s="128">
        <v>29.879580698258685</v>
      </c>
      <c r="G42" s="129">
        <v>27.53824756606398</v>
      </c>
      <c r="H42" s="129">
        <v>28.19314641744548</v>
      </c>
      <c r="I42" s="111">
        <v>4525</v>
      </c>
      <c r="K42" s="110"/>
    </row>
    <row r="43" spans="1:11">
      <c r="A43" s="205" t="s">
        <v>219</v>
      </c>
      <c r="B43" s="125">
        <v>11.633663366336634</v>
      </c>
      <c r="C43" s="125">
        <v>32.425742574257427</v>
      </c>
      <c r="D43" s="126">
        <v>35.9375</v>
      </c>
      <c r="E43" s="126">
        <v>30.76923076923077</v>
      </c>
      <c r="F43" s="126">
        <v>24.420677361853834</v>
      </c>
      <c r="G43" s="127">
        <v>20</v>
      </c>
      <c r="H43" s="127">
        <v>15.816767502160761</v>
      </c>
      <c r="I43" s="119">
        <v>915</v>
      </c>
      <c r="K43" s="110"/>
    </row>
    <row r="44" spans="1:11">
      <c r="A44" s="122" t="s">
        <v>209</v>
      </c>
      <c r="B44" s="124">
        <v>14.793244030285383</v>
      </c>
      <c r="C44" s="124">
        <v>25.267566309911587</v>
      </c>
      <c r="D44" s="128">
        <v>31.776416539050533</v>
      </c>
      <c r="E44" s="128">
        <v>32.990375041486892</v>
      </c>
      <c r="F44" s="128">
        <v>36.960486322188451</v>
      </c>
      <c r="G44" s="129">
        <v>37.869822485207102</v>
      </c>
      <c r="H44" s="129">
        <v>45.216251638269988</v>
      </c>
      <c r="I44" s="111">
        <v>1725</v>
      </c>
      <c r="K44" s="110"/>
    </row>
    <row r="45" spans="1:11">
      <c r="A45" s="120" t="s">
        <v>210</v>
      </c>
      <c r="B45" s="125">
        <v>17.118377338695577</v>
      </c>
      <c r="C45" s="125">
        <v>24.945295404814004</v>
      </c>
      <c r="D45" s="126">
        <v>28.972727272727273</v>
      </c>
      <c r="E45" s="126">
        <v>29.505313301575669</v>
      </c>
      <c r="F45" s="126">
        <v>28.780780780780781</v>
      </c>
      <c r="G45" s="127">
        <v>30.503597122302157</v>
      </c>
      <c r="H45" s="127">
        <v>30.437219730941706</v>
      </c>
      <c r="I45" s="119">
        <v>5430</v>
      </c>
      <c r="K45" s="110"/>
    </row>
    <row r="46" spans="1:11">
      <c r="A46" s="206" t="s">
        <v>211</v>
      </c>
      <c r="B46" s="124">
        <v>22.943949711891044</v>
      </c>
      <c r="C46" s="124">
        <v>29.165991902834008</v>
      </c>
      <c r="D46" s="128">
        <v>33.350266700533396</v>
      </c>
      <c r="E46" s="128">
        <v>34.700153767298822</v>
      </c>
      <c r="F46" s="128">
        <v>33.47229459788084</v>
      </c>
      <c r="G46" s="129">
        <v>35.509355509355508</v>
      </c>
      <c r="H46" s="129">
        <v>34.802121583027336</v>
      </c>
      <c r="I46" s="111">
        <v>4265</v>
      </c>
      <c r="K46" s="110"/>
    </row>
    <row r="47" spans="1:11">
      <c r="A47" s="120" t="s">
        <v>212</v>
      </c>
      <c r="B47" s="125">
        <v>30.85303662494205</v>
      </c>
      <c r="C47" s="125">
        <v>49.357284113381674</v>
      </c>
      <c r="D47" s="126">
        <v>54.336283185840706</v>
      </c>
      <c r="E47" s="126">
        <v>56.578263130525222</v>
      </c>
      <c r="F47" s="126">
        <v>55.314083858086313</v>
      </c>
      <c r="G47" s="127">
        <v>56.621331424481035</v>
      </c>
      <c r="H47" s="127">
        <v>61.77791080514816</v>
      </c>
      <c r="I47" s="119">
        <v>10320</v>
      </c>
      <c r="K47" s="110"/>
    </row>
    <row r="48" spans="1:11">
      <c r="A48" s="121" t="s">
        <v>220</v>
      </c>
      <c r="B48" s="124">
        <v>45.923913043478258</v>
      </c>
      <c r="C48" s="124">
        <v>66.933207902163687</v>
      </c>
      <c r="D48" s="128">
        <v>75.983502538071065</v>
      </c>
      <c r="E48" s="128">
        <v>78.933111064805175</v>
      </c>
      <c r="F48" s="128">
        <v>78.648347567768283</v>
      </c>
      <c r="G48" s="129">
        <v>77.768526228143202</v>
      </c>
      <c r="H48" s="129">
        <v>82.26010101010101</v>
      </c>
      <c r="I48" s="111">
        <v>6515</v>
      </c>
      <c r="K48" s="110"/>
    </row>
    <row r="49" spans="1:11">
      <c r="A49" s="120" t="s">
        <v>344</v>
      </c>
      <c r="B49" s="125">
        <v>8.3333333333333321</v>
      </c>
      <c r="C49" s="125">
        <v>15.789473684210526</v>
      </c>
      <c r="D49" s="126">
        <v>15.102974828375288</v>
      </c>
      <c r="E49" s="126">
        <v>20.140105078809107</v>
      </c>
      <c r="F49" s="126">
        <v>18.816388467374811</v>
      </c>
      <c r="G49" s="127">
        <v>21.1864406779661</v>
      </c>
      <c r="H49" s="127">
        <v>20.66115702479339</v>
      </c>
      <c r="I49" s="123">
        <v>125</v>
      </c>
      <c r="K49" s="110"/>
    </row>
    <row r="50" spans="1:11" ht="12.75" customHeight="1">
      <c r="A50" s="660" t="s">
        <v>216</v>
      </c>
      <c r="B50" s="660"/>
      <c r="C50" s="660"/>
      <c r="D50" s="660"/>
      <c r="E50" s="660"/>
      <c r="F50" s="660"/>
      <c r="G50" s="660"/>
      <c r="H50" s="660"/>
      <c r="I50" s="660"/>
    </row>
    <row r="51" spans="1:11">
      <c r="A51" s="99" t="s">
        <v>266</v>
      </c>
      <c r="B51" s="124">
        <v>3.4425259534183206</v>
      </c>
      <c r="C51" s="124">
        <v>4.7355186484573801</v>
      </c>
      <c r="D51" s="124">
        <v>3.9252171945132455</v>
      </c>
      <c r="E51" s="124">
        <v>3.7173360885100522</v>
      </c>
      <c r="F51" s="124">
        <v>3.3871700199419514</v>
      </c>
      <c r="G51" s="124">
        <v>3.2494758909853245</v>
      </c>
      <c r="H51" s="124">
        <v>3.0274103368334924</v>
      </c>
      <c r="I51" s="108">
        <v>3330</v>
      </c>
      <c r="K51" s="110"/>
    </row>
    <row r="52" spans="1:11">
      <c r="A52" s="120" t="s">
        <v>203</v>
      </c>
      <c r="B52" s="125">
        <v>2.1124406711678589</v>
      </c>
      <c r="C52" s="125">
        <v>2.771350441733277</v>
      </c>
      <c r="D52" s="126">
        <v>2.5347066726377072</v>
      </c>
      <c r="E52" s="126">
        <v>2.7288914654851131</v>
      </c>
      <c r="F52" s="126">
        <v>2.6797516523132385</v>
      </c>
      <c r="G52" s="127">
        <v>2.6677611327724193</v>
      </c>
      <c r="H52" s="127">
        <v>2.6033057851239669</v>
      </c>
      <c r="I52" s="119">
        <v>630</v>
      </c>
      <c r="K52" s="110"/>
    </row>
    <row r="53" spans="1:11" ht="13.5">
      <c r="A53" s="122" t="s">
        <v>204</v>
      </c>
      <c r="B53" s="124">
        <v>2.343548802472315</v>
      </c>
      <c r="C53" s="124">
        <v>2.6782762041221204</v>
      </c>
      <c r="D53" s="128">
        <v>2.244536326048435</v>
      </c>
      <c r="E53" s="128">
        <v>2.430167597765363</v>
      </c>
      <c r="F53" s="128">
        <v>2.6222461042450296</v>
      </c>
      <c r="G53" s="129">
        <v>2.8152492668621703</v>
      </c>
      <c r="H53" s="129">
        <v>2.5109855618330195</v>
      </c>
      <c r="I53" s="111">
        <v>200</v>
      </c>
      <c r="K53" s="110"/>
    </row>
    <row r="54" spans="1:11" ht="12.75" customHeight="1">
      <c r="A54" s="120" t="s">
        <v>205</v>
      </c>
      <c r="B54" s="125">
        <v>3.0376844820174811</v>
      </c>
      <c r="C54" s="125">
        <v>3.9240667600968275</v>
      </c>
      <c r="D54" s="126">
        <v>3.0688539225532865</v>
      </c>
      <c r="E54" s="126">
        <v>2.9448361675653256</v>
      </c>
      <c r="F54" s="126">
        <v>2.5906205201720254</v>
      </c>
      <c r="G54" s="127">
        <v>2.6686807653575024</v>
      </c>
      <c r="H54" s="127">
        <v>2.7013989387361312</v>
      </c>
      <c r="I54" s="119">
        <v>280</v>
      </c>
      <c r="K54" s="110"/>
    </row>
    <row r="55" spans="1:11">
      <c r="A55" s="122" t="s">
        <v>206</v>
      </c>
      <c r="B55" s="124">
        <v>1.1940298507462688</v>
      </c>
      <c r="C55" s="124">
        <v>1.7816354499771585</v>
      </c>
      <c r="D55" s="128">
        <v>1.6703296703296706</v>
      </c>
      <c r="E55" s="128">
        <v>2.0489357469663814</v>
      </c>
      <c r="F55" s="128">
        <v>1.3044970820460007</v>
      </c>
      <c r="G55" s="129">
        <v>1.3913043478260869</v>
      </c>
      <c r="H55" s="129">
        <v>1.4071294559099436</v>
      </c>
      <c r="I55" s="111">
        <v>75</v>
      </c>
      <c r="K55" s="110"/>
    </row>
    <row r="56" spans="1:11">
      <c r="A56" s="120" t="s">
        <v>207</v>
      </c>
      <c r="B56" s="125">
        <v>6.0962174072713919</v>
      </c>
      <c r="C56" s="125">
        <v>5.4474708171206228</v>
      </c>
      <c r="D56" s="126">
        <v>4.707950771635085</v>
      </c>
      <c r="E56" s="126">
        <v>4.1743313994622895</v>
      </c>
      <c r="F56" s="126">
        <v>4.8436740644743237</v>
      </c>
      <c r="G56" s="127">
        <v>4.0737893927747892</v>
      </c>
      <c r="H56" s="127">
        <v>4.2151162790697674</v>
      </c>
      <c r="I56" s="119">
        <v>290</v>
      </c>
      <c r="K56" s="110"/>
    </row>
    <row r="57" spans="1:11">
      <c r="A57" s="122" t="s">
        <v>208</v>
      </c>
      <c r="B57" s="124">
        <v>6.7120181405895689</v>
      </c>
      <c r="C57" s="124">
        <v>9.6237024221453282</v>
      </c>
      <c r="D57" s="128">
        <v>7.6555839727195218</v>
      </c>
      <c r="E57" s="128">
        <v>6.3139472267097467</v>
      </c>
      <c r="F57" s="128">
        <v>3.8898033440180195</v>
      </c>
      <c r="G57" s="129">
        <v>2.781641168289291</v>
      </c>
      <c r="H57" s="129">
        <v>2.6791277258566981</v>
      </c>
      <c r="I57" s="111">
        <v>430</v>
      </c>
      <c r="K57" s="110"/>
    </row>
    <row r="58" spans="1:11">
      <c r="A58" s="205" t="s">
        <v>219</v>
      </c>
      <c r="B58" s="125">
        <v>24.752475247524753</v>
      </c>
      <c r="C58" s="125">
        <v>9.9009900990099009</v>
      </c>
      <c r="D58" s="126">
        <v>6.770833333333333</v>
      </c>
      <c r="E58" s="126">
        <v>3.9215686274509802</v>
      </c>
      <c r="F58" s="126">
        <v>1.7379679144385027</v>
      </c>
      <c r="G58" s="127">
        <v>0.45454545454545453</v>
      </c>
      <c r="H58" s="127">
        <v>0.43215211754537602</v>
      </c>
      <c r="I58" s="119">
        <v>25</v>
      </c>
      <c r="K58" s="110"/>
    </row>
    <row r="59" spans="1:11">
      <c r="A59" s="122" t="s">
        <v>209</v>
      </c>
      <c r="B59" s="124">
        <v>4.4845661036691897</v>
      </c>
      <c r="C59" s="124">
        <v>6.3750581665891106</v>
      </c>
      <c r="D59" s="128">
        <v>4.7473200612557429</v>
      </c>
      <c r="E59" s="128">
        <v>5.8745436442084307</v>
      </c>
      <c r="F59" s="128">
        <v>3.8297872340425529</v>
      </c>
      <c r="G59" s="129">
        <v>4.5857988165680474</v>
      </c>
      <c r="H59" s="129">
        <v>4.1939711664482306</v>
      </c>
      <c r="I59" s="111">
        <v>160</v>
      </c>
      <c r="K59" s="110"/>
    </row>
    <row r="60" spans="1:11">
      <c r="A60" s="120" t="s">
        <v>210</v>
      </c>
      <c r="B60" s="125">
        <v>3.8293407938450779</v>
      </c>
      <c r="C60" s="125">
        <v>7.497408729701716</v>
      </c>
      <c r="D60" s="126">
        <v>6.0636363636363635</v>
      </c>
      <c r="E60" s="126">
        <v>4.8442652986441921</v>
      </c>
      <c r="F60" s="126">
        <v>4.7267267267267261</v>
      </c>
      <c r="G60" s="127">
        <v>4.3741007194244608</v>
      </c>
      <c r="H60" s="127">
        <v>4.4843049327354256</v>
      </c>
      <c r="I60" s="119">
        <v>800</v>
      </c>
      <c r="K60" s="110"/>
    </row>
    <row r="61" spans="1:11">
      <c r="A61" s="206" t="s">
        <v>211</v>
      </c>
      <c r="B61" s="124">
        <v>3.6144578313253009</v>
      </c>
      <c r="C61" s="124">
        <v>8.712550607287449</v>
      </c>
      <c r="D61" s="128">
        <v>6.9469138938277872</v>
      </c>
      <c r="E61" s="128">
        <v>5.92516658124039</v>
      </c>
      <c r="F61" s="128">
        <v>5.8797985061664058</v>
      </c>
      <c r="G61" s="129">
        <v>5.3222453222453225</v>
      </c>
      <c r="H61" s="129">
        <v>5.6303549571603426</v>
      </c>
      <c r="I61" s="111">
        <v>690</v>
      </c>
      <c r="K61" s="110"/>
    </row>
    <row r="62" spans="1:11">
      <c r="A62" s="120" t="s">
        <v>212</v>
      </c>
      <c r="B62" s="125">
        <v>7.3018080667593885</v>
      </c>
      <c r="C62" s="125">
        <v>8.4871456822676343</v>
      </c>
      <c r="D62" s="126">
        <v>5.5929203539823007</v>
      </c>
      <c r="E62" s="126">
        <v>4.5328479805858901</v>
      </c>
      <c r="F62" s="126">
        <v>3.9778835816310858</v>
      </c>
      <c r="G62" s="127">
        <v>3.6506800286327841</v>
      </c>
      <c r="H62" s="127">
        <v>2.3645615085303802</v>
      </c>
      <c r="I62" s="119">
        <v>395</v>
      </c>
      <c r="K62" s="110"/>
    </row>
    <row r="63" spans="1:11">
      <c r="A63" s="121" t="s">
        <v>220</v>
      </c>
      <c r="B63" s="124">
        <v>14.855072463768115</v>
      </c>
      <c r="C63" s="124">
        <v>12.464722483537159</v>
      </c>
      <c r="D63" s="128">
        <v>7.4555837563451774</v>
      </c>
      <c r="E63" s="128">
        <v>5.0218795582413005</v>
      </c>
      <c r="F63" s="128">
        <v>4.1403639064240627</v>
      </c>
      <c r="G63" s="129">
        <v>4.3297252289758541</v>
      </c>
      <c r="H63" s="129">
        <v>2.8409090909090908</v>
      </c>
      <c r="I63" s="111">
        <v>225</v>
      </c>
      <c r="K63" s="110"/>
    </row>
    <row r="64" spans="1:11">
      <c r="A64" s="120" t="s">
        <v>213</v>
      </c>
      <c r="B64" s="125">
        <v>2.1929824561403506</v>
      </c>
      <c r="C64" s="125">
        <v>3.2581453634085209</v>
      </c>
      <c r="D64" s="126">
        <v>3.8901601830663615</v>
      </c>
      <c r="E64" s="126">
        <v>2.276707530647986</v>
      </c>
      <c r="F64" s="126">
        <v>1.5174506828528074</v>
      </c>
      <c r="G64" s="127">
        <v>1.6949152542372881</v>
      </c>
      <c r="H64" s="127">
        <v>1.6528925619834711</v>
      </c>
      <c r="I64" s="123">
        <v>10</v>
      </c>
      <c r="K64" s="110"/>
    </row>
    <row r="65" spans="1:11" ht="12.75" customHeight="1">
      <c r="A65" s="660" t="s">
        <v>217</v>
      </c>
      <c r="B65" s="660"/>
      <c r="C65" s="660"/>
      <c r="D65" s="660"/>
      <c r="E65" s="660"/>
      <c r="F65" s="660"/>
      <c r="G65" s="660"/>
      <c r="H65" s="660"/>
      <c r="I65" s="660"/>
    </row>
    <row r="66" spans="1:11">
      <c r="A66" s="99" t="s">
        <v>266</v>
      </c>
      <c r="B66" s="124">
        <v>36.655729474835489</v>
      </c>
      <c r="C66" s="124">
        <v>42.076099558821319</v>
      </c>
      <c r="D66" s="124">
        <v>41.208494159950718</v>
      </c>
      <c r="E66" s="124">
        <v>39.245124628696885</v>
      </c>
      <c r="F66" s="124">
        <v>37.126582028550551</v>
      </c>
      <c r="G66" s="124">
        <v>35.501238803125595</v>
      </c>
      <c r="H66" s="124">
        <v>33.737897177144418</v>
      </c>
      <c r="I66" s="108">
        <v>37110</v>
      </c>
      <c r="K66" s="110"/>
    </row>
    <row r="67" spans="1:11">
      <c r="A67" s="120" t="s">
        <v>203</v>
      </c>
      <c r="B67" s="125">
        <v>54.662744835884745</v>
      </c>
      <c r="C67" s="125">
        <v>55.568994530921337</v>
      </c>
      <c r="D67" s="126">
        <v>55.848634124496186</v>
      </c>
      <c r="E67" s="126">
        <v>52.163650668764753</v>
      </c>
      <c r="F67" s="126">
        <v>52.509513318646107</v>
      </c>
      <c r="G67" s="127">
        <v>53.150010260619737</v>
      </c>
      <c r="H67" s="127">
        <v>52.789256198347111</v>
      </c>
      <c r="I67" s="119">
        <v>12775</v>
      </c>
      <c r="K67" s="110"/>
    </row>
    <row r="68" spans="1:11" ht="13.5">
      <c r="A68" s="122" t="s">
        <v>204</v>
      </c>
      <c r="B68" s="124">
        <v>41.900592325521501</v>
      </c>
      <c r="C68" s="124">
        <v>52.981373305411658</v>
      </c>
      <c r="D68" s="128">
        <v>51.013979129749956</v>
      </c>
      <c r="E68" s="128">
        <v>48.063314711359403</v>
      </c>
      <c r="F68" s="128">
        <v>45.846319183234819</v>
      </c>
      <c r="G68" s="129">
        <v>45.219941348973606</v>
      </c>
      <c r="H68" s="129">
        <v>46.578782172002505</v>
      </c>
      <c r="I68" s="111">
        <v>3710</v>
      </c>
      <c r="K68" s="110"/>
    </row>
    <row r="69" spans="1:11" ht="12.75" customHeight="1">
      <c r="A69" s="120" t="s">
        <v>205</v>
      </c>
      <c r="B69" s="125">
        <v>23.269809428284855</v>
      </c>
      <c r="C69" s="125">
        <v>34.348324627341064</v>
      </c>
      <c r="D69" s="126">
        <v>33.467246959044751</v>
      </c>
      <c r="E69" s="126">
        <v>33.855246785566159</v>
      </c>
      <c r="F69" s="126">
        <v>34.917059184927304</v>
      </c>
      <c r="G69" s="127">
        <v>34.491440080563947</v>
      </c>
      <c r="H69" s="127">
        <v>34.78051133622769</v>
      </c>
      <c r="I69" s="119">
        <v>3605</v>
      </c>
      <c r="K69" s="110"/>
    </row>
    <row r="70" spans="1:11">
      <c r="A70" s="122" t="s">
        <v>206</v>
      </c>
      <c r="B70" s="124">
        <v>67.628524046434492</v>
      </c>
      <c r="C70" s="124">
        <v>73.252626770214718</v>
      </c>
      <c r="D70" s="128">
        <v>71.824175824175825</v>
      </c>
      <c r="E70" s="128">
        <v>70.777799880644523</v>
      </c>
      <c r="F70" s="128">
        <v>64.847236525918291</v>
      </c>
      <c r="G70" s="129">
        <v>66.521739130434781</v>
      </c>
      <c r="H70" s="129">
        <v>66.416510318949335</v>
      </c>
      <c r="I70" s="111">
        <v>3540</v>
      </c>
      <c r="K70" s="110"/>
    </row>
    <row r="71" spans="1:11">
      <c r="A71" s="120" t="s">
        <v>207</v>
      </c>
      <c r="B71" s="125">
        <v>34.704370179948583</v>
      </c>
      <c r="C71" s="125">
        <v>39.664396887159533</v>
      </c>
      <c r="D71" s="126">
        <v>45.243211564758738</v>
      </c>
      <c r="E71" s="126">
        <v>51.195698316117166</v>
      </c>
      <c r="F71" s="126">
        <v>36.44905232463956</v>
      </c>
      <c r="G71" s="127">
        <v>38.739431206764031</v>
      </c>
      <c r="H71" s="127">
        <v>37.863372093023258</v>
      </c>
      <c r="I71" s="119">
        <v>2605</v>
      </c>
      <c r="K71" s="110"/>
    </row>
    <row r="72" spans="1:11">
      <c r="A72" s="122" t="s">
        <v>208</v>
      </c>
      <c r="B72" s="124">
        <v>10.476190476190476</v>
      </c>
      <c r="C72" s="124">
        <v>15.981833910034601</v>
      </c>
      <c r="D72" s="128">
        <v>17.459505541346974</v>
      </c>
      <c r="E72" s="128">
        <v>15.172320947765213</v>
      </c>
      <c r="F72" s="128">
        <v>16.295590401108896</v>
      </c>
      <c r="G72" s="129">
        <v>13.838664812239221</v>
      </c>
      <c r="H72" s="129">
        <v>10.872274143302182</v>
      </c>
      <c r="I72" s="111">
        <v>1745</v>
      </c>
      <c r="K72" s="110"/>
    </row>
    <row r="73" spans="1:11">
      <c r="A73" s="205" t="s">
        <v>219</v>
      </c>
      <c r="B73" s="125">
        <v>18.06930693069307</v>
      </c>
      <c r="C73" s="125">
        <v>20.297029702970299</v>
      </c>
      <c r="D73" s="126">
        <v>15.625</v>
      </c>
      <c r="E73" s="126">
        <v>10.407239819004525</v>
      </c>
      <c r="F73" s="126">
        <v>13.992869875222816</v>
      </c>
      <c r="G73" s="127">
        <v>9.6590909090909083</v>
      </c>
      <c r="H73" s="127">
        <v>4.6672428694900603</v>
      </c>
      <c r="I73" s="119">
        <v>270</v>
      </c>
      <c r="K73" s="110"/>
    </row>
    <row r="74" spans="1:11">
      <c r="A74" s="122" t="s">
        <v>209</v>
      </c>
      <c r="B74" s="124">
        <v>13.10425160163075</v>
      </c>
      <c r="C74" s="124">
        <v>11.865984178687762</v>
      </c>
      <c r="D74" s="128">
        <v>10.719754977029096</v>
      </c>
      <c r="E74" s="128">
        <v>9.459010952538998</v>
      </c>
      <c r="F74" s="128">
        <v>11.884498480243161</v>
      </c>
      <c r="G74" s="129">
        <v>12.278106508875739</v>
      </c>
      <c r="H74" s="129">
        <v>10.878112712975097</v>
      </c>
      <c r="I74" s="111">
        <v>415</v>
      </c>
      <c r="K74" s="110"/>
    </row>
    <row r="75" spans="1:11">
      <c r="A75" s="120" t="s">
        <v>210</v>
      </c>
      <c r="B75" s="125">
        <v>22.801189019059276</v>
      </c>
      <c r="C75" s="125">
        <v>32.477254405159506</v>
      </c>
      <c r="D75" s="126">
        <v>34.536363636363639</v>
      </c>
      <c r="E75" s="126">
        <v>36.445584463173326</v>
      </c>
      <c r="F75" s="126">
        <v>37.861861861861861</v>
      </c>
      <c r="G75" s="127">
        <v>35.366906474820141</v>
      </c>
      <c r="H75" s="127">
        <v>35.986547085201792</v>
      </c>
      <c r="I75" s="119">
        <v>6420</v>
      </c>
      <c r="K75" s="110"/>
    </row>
    <row r="76" spans="1:11">
      <c r="A76" s="206" t="s">
        <v>211</v>
      </c>
      <c r="B76" s="124">
        <v>16.291251964379256</v>
      </c>
      <c r="C76" s="124">
        <v>25.48987854251012</v>
      </c>
      <c r="D76" s="128">
        <v>26.822453644907291</v>
      </c>
      <c r="E76" s="128">
        <v>27.842132239876989</v>
      </c>
      <c r="F76" s="128">
        <v>28.843147472641999</v>
      </c>
      <c r="G76" s="129">
        <v>26.237006237006238</v>
      </c>
      <c r="H76" s="129">
        <v>26.438188494492042</v>
      </c>
      <c r="I76" s="111">
        <v>3240</v>
      </c>
      <c r="K76" s="110"/>
    </row>
    <row r="77" spans="1:11">
      <c r="A77" s="120" t="s">
        <v>212</v>
      </c>
      <c r="B77" s="125">
        <v>15.252665739452945</v>
      </c>
      <c r="C77" s="125">
        <v>15.54054054054054</v>
      </c>
      <c r="D77" s="126">
        <v>13.522123893805309</v>
      </c>
      <c r="E77" s="126">
        <v>12.931183914023228</v>
      </c>
      <c r="F77" s="126">
        <v>13.753647673168484</v>
      </c>
      <c r="G77" s="127">
        <v>11.954187544738726</v>
      </c>
      <c r="H77" s="127">
        <v>10.715354684226279</v>
      </c>
      <c r="I77" s="119">
        <v>1790</v>
      </c>
      <c r="K77" s="110"/>
    </row>
    <row r="78" spans="1:11">
      <c r="A78" s="121" t="s">
        <v>220</v>
      </c>
      <c r="B78" s="124">
        <v>22.554347826086957</v>
      </c>
      <c r="C78" s="124">
        <v>15.475070555032927</v>
      </c>
      <c r="D78" s="128">
        <v>12.753807106598986</v>
      </c>
      <c r="E78" s="128">
        <v>11.835799124817669</v>
      </c>
      <c r="F78" s="128">
        <v>11.028592647604901</v>
      </c>
      <c r="G78" s="129">
        <v>9.9916736053288915</v>
      </c>
      <c r="H78" s="129">
        <v>8.0808080808080813</v>
      </c>
      <c r="I78" s="111">
        <v>640</v>
      </c>
      <c r="K78" s="110"/>
    </row>
    <row r="79" spans="1:11">
      <c r="A79" s="120" t="s">
        <v>344</v>
      </c>
      <c r="B79" s="125">
        <v>53.94736842105263</v>
      </c>
      <c r="C79" s="125">
        <v>69.674185463659143</v>
      </c>
      <c r="D79" s="126">
        <v>65.903890160183067</v>
      </c>
      <c r="E79" s="126">
        <v>65.148861646234678</v>
      </c>
      <c r="F79" s="126">
        <v>62.974203338391497</v>
      </c>
      <c r="G79" s="127">
        <v>64.406779661016941</v>
      </c>
      <c r="H79" s="127">
        <v>66.11570247933885</v>
      </c>
      <c r="I79" s="123">
        <v>400</v>
      </c>
      <c r="K79" s="110"/>
    </row>
    <row r="80" spans="1:11" ht="116.25" customHeight="1">
      <c r="A80" s="661" t="s">
        <v>218</v>
      </c>
      <c r="B80" s="661"/>
      <c r="C80" s="661"/>
      <c r="D80" s="661"/>
      <c r="E80" s="661"/>
      <c r="F80" s="661"/>
      <c r="G80" s="661"/>
      <c r="H80" s="661"/>
      <c r="I80" s="661"/>
    </row>
    <row r="81" spans="1:9" ht="12.75" customHeight="1">
      <c r="A81" s="662"/>
      <c r="B81" s="662"/>
      <c r="C81" s="662"/>
      <c r="D81" s="662"/>
      <c r="E81" s="662"/>
      <c r="F81" s="662"/>
      <c r="G81" s="112"/>
      <c r="H81" s="112"/>
      <c r="I81" s="112"/>
    </row>
  </sheetData>
  <mergeCells count="11">
    <mergeCell ref="A1:I1"/>
    <mergeCell ref="A50:I50"/>
    <mergeCell ref="A65:I65"/>
    <mergeCell ref="A80:I80"/>
    <mergeCell ref="A81:F81"/>
    <mergeCell ref="A2:I2"/>
    <mergeCell ref="A3:A4"/>
    <mergeCell ref="B4:H4"/>
    <mergeCell ref="A5:I5"/>
    <mergeCell ref="A20:I20"/>
    <mergeCell ref="A35:I35"/>
  </mergeCells>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oddHeader>&amp;CBildungsbericht 2020 - 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L22" sqref="L22"/>
    </sheetView>
  </sheetViews>
  <sheetFormatPr baseColWidth="10" defaultColWidth="11.42578125" defaultRowHeight="12.75"/>
  <cols>
    <col min="1" max="16384" width="11.42578125" style="207"/>
  </cols>
  <sheetData>
    <row r="1" spans="1:8" ht="24" customHeight="1">
      <c r="A1" s="503" t="s">
        <v>149</v>
      </c>
      <c r="B1" s="503"/>
      <c r="C1" s="503"/>
      <c r="D1" s="503"/>
      <c r="E1" s="503"/>
      <c r="F1" s="503"/>
      <c r="G1" s="503"/>
      <c r="H1" s="503"/>
    </row>
    <row r="2" spans="1:8" ht="30" customHeight="1">
      <c r="A2" s="506" t="s">
        <v>281</v>
      </c>
      <c r="B2" s="506"/>
      <c r="C2" s="506"/>
      <c r="D2" s="506"/>
      <c r="E2" s="506"/>
      <c r="F2" s="506"/>
      <c r="G2" s="506"/>
      <c r="H2" s="506"/>
    </row>
    <row r="24" spans="1:8">
      <c r="A24" s="505" t="s">
        <v>284</v>
      </c>
      <c r="B24" s="505"/>
      <c r="C24" s="505"/>
      <c r="D24" s="505"/>
      <c r="E24" s="505"/>
      <c r="F24" s="505"/>
      <c r="G24" s="505"/>
      <c r="H24" s="505"/>
    </row>
    <row r="25" spans="1:8">
      <c r="A25" s="505" t="s">
        <v>285</v>
      </c>
      <c r="B25" s="505"/>
      <c r="C25" s="505"/>
      <c r="D25" s="505"/>
      <c r="E25" s="505"/>
      <c r="F25" s="505"/>
      <c r="G25" s="505"/>
      <c r="H25" s="505"/>
    </row>
    <row r="26" spans="1:8">
      <c r="A26" s="505" t="s">
        <v>287</v>
      </c>
      <c r="B26" s="505"/>
      <c r="C26" s="505"/>
      <c r="D26" s="505"/>
      <c r="E26" s="505"/>
      <c r="F26" s="505"/>
      <c r="G26" s="505"/>
      <c r="H26" s="505"/>
    </row>
    <row r="27" spans="1:8">
      <c r="A27" s="504" t="s">
        <v>286</v>
      </c>
      <c r="B27" s="504"/>
      <c r="C27" s="504"/>
      <c r="D27" s="504"/>
      <c r="E27" s="504"/>
      <c r="F27" s="504"/>
      <c r="G27" s="504"/>
      <c r="H27" s="504"/>
    </row>
  </sheetData>
  <mergeCells count="6">
    <mergeCell ref="A1:H1"/>
    <mergeCell ref="A27:H27"/>
    <mergeCell ref="A24:H24"/>
    <mergeCell ref="A25:H25"/>
    <mergeCell ref="A26:H26"/>
    <mergeCell ref="A2:H2"/>
  </mergeCells>
  <hyperlinks>
    <hyperlink ref="A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1"/>
    </sheetView>
  </sheetViews>
  <sheetFormatPr baseColWidth="10" defaultColWidth="11.42578125" defaultRowHeight="12.75"/>
  <cols>
    <col min="1" max="16384" width="11.42578125" style="207"/>
  </cols>
  <sheetData>
    <row r="1" spans="1:8" ht="24" customHeight="1">
      <c r="A1" s="503" t="s">
        <v>149</v>
      </c>
      <c r="B1" s="503"/>
      <c r="C1" s="503"/>
      <c r="D1" s="503"/>
      <c r="E1" s="503"/>
      <c r="F1" s="503"/>
      <c r="G1" s="503"/>
      <c r="H1" s="503"/>
    </row>
    <row r="2" spans="1:8" ht="15" customHeight="1">
      <c r="A2" s="506" t="s">
        <v>288</v>
      </c>
      <c r="B2" s="506"/>
      <c r="C2" s="506"/>
      <c r="D2" s="506"/>
      <c r="E2" s="506"/>
      <c r="F2" s="506"/>
      <c r="G2" s="506"/>
      <c r="H2" s="506"/>
    </row>
    <row r="21" spans="1:8" ht="16.5" customHeight="1">
      <c r="A21" s="505" t="s">
        <v>284</v>
      </c>
      <c r="B21" s="505"/>
      <c r="C21" s="505"/>
      <c r="D21" s="505"/>
      <c r="E21" s="505"/>
      <c r="F21" s="505"/>
      <c r="G21" s="505"/>
      <c r="H21" s="505"/>
    </row>
    <row r="22" spans="1:8">
      <c r="A22" s="505" t="s">
        <v>291</v>
      </c>
      <c r="B22" s="505"/>
      <c r="C22" s="505"/>
      <c r="D22" s="505"/>
      <c r="E22" s="505"/>
      <c r="F22" s="505"/>
      <c r="G22" s="505"/>
      <c r="H22" s="505"/>
    </row>
    <row r="23" spans="1:8">
      <c r="A23" s="505" t="s">
        <v>287</v>
      </c>
      <c r="B23" s="505"/>
      <c r="C23" s="505"/>
      <c r="D23" s="505"/>
      <c r="E23" s="505"/>
      <c r="F23" s="505"/>
      <c r="G23" s="505"/>
      <c r="H23" s="505"/>
    </row>
    <row r="24" spans="1:8">
      <c r="A24" s="504" t="s">
        <v>290</v>
      </c>
      <c r="B24" s="504"/>
      <c r="C24" s="504"/>
      <c r="D24" s="504"/>
      <c r="E24" s="504"/>
      <c r="F24" s="504"/>
      <c r="G24" s="504"/>
      <c r="H24" s="504"/>
    </row>
  </sheetData>
  <mergeCells count="6">
    <mergeCell ref="A1:H1"/>
    <mergeCell ref="A21:H21"/>
    <mergeCell ref="A22:H22"/>
    <mergeCell ref="A23:H23"/>
    <mergeCell ref="A24:H24"/>
    <mergeCell ref="A2:H2"/>
  </mergeCells>
  <hyperlinks>
    <hyperlink ref="A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I18" sqref="I18"/>
    </sheetView>
  </sheetViews>
  <sheetFormatPr baseColWidth="10" defaultColWidth="11.42578125" defaultRowHeight="12.75"/>
  <cols>
    <col min="1" max="16384" width="11.42578125" style="207"/>
  </cols>
  <sheetData>
    <row r="1" spans="1:8" ht="24" customHeight="1">
      <c r="A1" s="503" t="s">
        <v>149</v>
      </c>
      <c r="B1" s="503"/>
      <c r="C1" s="503"/>
      <c r="D1" s="503"/>
      <c r="E1" s="503"/>
      <c r="F1" s="503"/>
      <c r="G1" s="503"/>
      <c r="H1" s="503"/>
    </row>
    <row r="2" spans="1:8" ht="30" customHeight="1">
      <c r="A2" s="506" t="s">
        <v>295</v>
      </c>
      <c r="B2" s="506"/>
      <c r="C2" s="506"/>
      <c r="D2" s="506"/>
      <c r="E2" s="506"/>
      <c r="F2" s="506"/>
      <c r="G2" s="506"/>
      <c r="H2" s="506"/>
    </row>
    <row r="25" spans="1:8" ht="23.25" customHeight="1">
      <c r="A25" s="505" t="s">
        <v>292</v>
      </c>
      <c r="B25" s="505"/>
      <c r="C25" s="505"/>
      <c r="D25" s="505"/>
      <c r="E25" s="505"/>
      <c r="F25" s="505"/>
      <c r="G25" s="505"/>
      <c r="H25" s="505"/>
    </row>
    <row r="26" spans="1:8">
      <c r="A26" s="505" t="s">
        <v>294</v>
      </c>
      <c r="B26" s="505"/>
      <c r="C26" s="505"/>
      <c r="D26" s="505"/>
      <c r="E26" s="505"/>
      <c r="F26" s="505"/>
      <c r="G26" s="505"/>
      <c r="H26" s="505"/>
    </row>
    <row r="27" spans="1:8">
      <c r="A27" s="504" t="s">
        <v>293</v>
      </c>
      <c r="B27" s="504"/>
      <c r="C27" s="504"/>
      <c r="D27" s="504"/>
      <c r="E27" s="504"/>
      <c r="F27" s="504"/>
      <c r="G27" s="504"/>
      <c r="H27" s="504"/>
    </row>
  </sheetData>
  <mergeCells count="5">
    <mergeCell ref="A1:H1"/>
    <mergeCell ref="A2:H2"/>
    <mergeCell ref="A26:H26"/>
    <mergeCell ref="A27:H27"/>
    <mergeCell ref="A25:H25"/>
  </mergeCells>
  <hyperlinks>
    <hyperlink ref="A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J17" sqref="J17"/>
    </sheetView>
  </sheetViews>
  <sheetFormatPr baseColWidth="10" defaultColWidth="11.42578125" defaultRowHeight="12.75"/>
  <cols>
    <col min="1" max="16384" width="11.42578125" style="207"/>
  </cols>
  <sheetData>
    <row r="1" spans="1:8" ht="24" customHeight="1">
      <c r="A1" s="503" t="s">
        <v>149</v>
      </c>
      <c r="B1" s="503"/>
      <c r="C1" s="503"/>
      <c r="D1" s="503"/>
      <c r="E1" s="503"/>
      <c r="F1" s="503"/>
      <c r="G1" s="503"/>
      <c r="H1" s="503"/>
    </row>
    <row r="2" spans="1:8" ht="30" customHeight="1">
      <c r="A2" s="506" t="s">
        <v>298</v>
      </c>
      <c r="B2" s="506"/>
      <c r="C2" s="506"/>
      <c r="D2" s="506"/>
      <c r="E2" s="506"/>
      <c r="F2" s="506"/>
      <c r="G2" s="506"/>
      <c r="H2" s="506"/>
    </row>
    <row r="23" spans="1:8">
      <c r="A23" s="505" t="s">
        <v>299</v>
      </c>
      <c r="B23" s="505"/>
      <c r="C23" s="505"/>
      <c r="D23" s="505"/>
      <c r="E23" s="505"/>
      <c r="F23" s="505"/>
      <c r="G23" s="505"/>
      <c r="H23" s="505"/>
    </row>
    <row r="24" spans="1:8">
      <c r="A24" s="505" t="s">
        <v>300</v>
      </c>
      <c r="B24" s="505"/>
      <c r="C24" s="505"/>
      <c r="D24" s="505"/>
      <c r="E24" s="505"/>
      <c r="F24" s="505"/>
      <c r="G24" s="505"/>
      <c r="H24" s="505"/>
    </row>
    <row r="25" spans="1:8">
      <c r="A25" s="504" t="s">
        <v>286</v>
      </c>
      <c r="B25" s="504"/>
      <c r="C25" s="504"/>
      <c r="D25" s="504"/>
      <c r="E25" s="504"/>
      <c r="F25" s="504"/>
      <c r="G25" s="504"/>
      <c r="H25" s="504"/>
    </row>
  </sheetData>
  <mergeCells count="5">
    <mergeCell ref="A1:H1"/>
    <mergeCell ref="A2:H2"/>
    <mergeCell ref="A24:H24"/>
    <mergeCell ref="A25:H25"/>
    <mergeCell ref="A23:H23"/>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I34"/>
  <sheetViews>
    <sheetView showGridLines="0" zoomScaleNormal="100" workbookViewId="0">
      <selection sqref="A1:I1"/>
    </sheetView>
  </sheetViews>
  <sheetFormatPr baseColWidth="10" defaultRowHeight="12.75"/>
  <cols>
    <col min="2" max="9" width="11.85546875" customWidth="1"/>
  </cols>
  <sheetData>
    <row r="1" spans="1:9" s="3" customFormat="1" ht="24" customHeight="1">
      <c r="A1" s="502" t="s">
        <v>149</v>
      </c>
      <c r="B1" s="502"/>
      <c r="C1" s="502"/>
      <c r="D1" s="502"/>
      <c r="E1" s="502"/>
      <c r="F1" s="502"/>
      <c r="G1" s="502"/>
      <c r="H1" s="502"/>
      <c r="I1" s="502"/>
    </row>
    <row r="2" spans="1:9" ht="30" customHeight="1">
      <c r="A2" s="509" t="s">
        <v>223</v>
      </c>
      <c r="B2" s="509"/>
      <c r="C2" s="509"/>
      <c r="D2" s="509"/>
      <c r="E2" s="509"/>
      <c r="F2" s="509"/>
      <c r="G2" s="509"/>
      <c r="H2" s="509"/>
      <c r="I2" s="509"/>
    </row>
    <row r="3" spans="1:9" ht="13.5">
      <c r="A3" s="519" t="s">
        <v>21</v>
      </c>
      <c r="B3" s="523" t="s">
        <v>50</v>
      </c>
      <c r="C3" s="523"/>
      <c r="D3" s="523"/>
      <c r="E3" s="510" t="s">
        <v>22</v>
      </c>
      <c r="F3" s="511"/>
      <c r="G3" s="511"/>
      <c r="H3" s="511"/>
      <c r="I3" s="511"/>
    </row>
    <row r="4" spans="1:9" ht="26.45" customHeight="1">
      <c r="A4" s="520"/>
      <c r="B4" s="518" t="s">
        <v>20</v>
      </c>
      <c r="C4" s="507" t="s">
        <v>32</v>
      </c>
      <c r="D4" s="507" t="s">
        <v>265</v>
      </c>
      <c r="E4" s="518" t="s">
        <v>20</v>
      </c>
      <c r="F4" s="507" t="s">
        <v>33</v>
      </c>
      <c r="G4" s="514" t="s">
        <v>34</v>
      </c>
      <c r="H4" s="514" t="s">
        <v>49</v>
      </c>
      <c r="I4" s="514" t="s">
        <v>302</v>
      </c>
    </row>
    <row r="5" spans="1:9" ht="26.45" customHeight="1">
      <c r="A5" s="520"/>
      <c r="B5" s="518"/>
      <c r="C5" s="508"/>
      <c r="D5" s="508"/>
      <c r="E5" s="518"/>
      <c r="F5" s="508"/>
      <c r="G5" s="515"/>
      <c r="H5" s="515"/>
      <c r="I5" s="515"/>
    </row>
    <row r="6" spans="1:9">
      <c r="A6" s="521"/>
      <c r="B6" s="224" t="s">
        <v>18</v>
      </c>
      <c r="C6" s="516" t="s">
        <v>19</v>
      </c>
      <c r="D6" s="517"/>
      <c r="E6" s="517"/>
      <c r="F6" s="517"/>
      <c r="G6" s="517"/>
      <c r="H6" s="517"/>
      <c r="I6" s="517"/>
    </row>
    <row r="7" spans="1:9" ht="12.75" customHeight="1">
      <c r="A7" s="522" t="s">
        <v>35</v>
      </c>
      <c r="B7" s="522"/>
      <c r="C7" s="522"/>
      <c r="D7" s="522"/>
      <c r="E7" s="522"/>
      <c r="F7" s="522"/>
      <c r="G7" s="522"/>
      <c r="H7" s="522"/>
      <c r="I7" s="522"/>
    </row>
    <row r="8" spans="1:9" ht="12.75" customHeight="1">
      <c r="A8" s="31">
        <v>1975</v>
      </c>
      <c r="B8" s="6">
        <v>163447</v>
      </c>
      <c r="C8" s="225">
        <v>36.9</v>
      </c>
      <c r="D8" s="225">
        <v>26.2</v>
      </c>
      <c r="E8" s="167" t="s">
        <v>39</v>
      </c>
      <c r="F8" s="167" t="s">
        <v>39</v>
      </c>
      <c r="G8" s="167" t="s">
        <v>39</v>
      </c>
      <c r="H8" s="167" t="s">
        <v>39</v>
      </c>
      <c r="I8" s="168" t="s">
        <v>39</v>
      </c>
    </row>
    <row r="9" spans="1:9">
      <c r="A9" s="32">
        <v>1980</v>
      </c>
      <c r="B9" s="13">
        <v>189953</v>
      </c>
      <c r="C9" s="227">
        <v>40.4</v>
      </c>
      <c r="D9" s="227">
        <v>27.2</v>
      </c>
      <c r="E9" s="227">
        <v>19.903773663621525</v>
      </c>
      <c r="F9" s="227">
        <v>23.288624053757967</v>
      </c>
      <c r="G9" s="228">
        <v>16.312712502592376</v>
      </c>
      <c r="H9" s="169" t="s">
        <v>39</v>
      </c>
      <c r="I9" s="170" t="s">
        <v>39</v>
      </c>
    </row>
    <row r="10" spans="1:9">
      <c r="A10" s="31">
        <v>1985</v>
      </c>
      <c r="B10" s="6">
        <v>206823</v>
      </c>
      <c r="C10" s="225">
        <v>39.799999999999997</v>
      </c>
      <c r="D10" s="225">
        <v>30.1</v>
      </c>
      <c r="E10" s="225">
        <v>19.771579202522219</v>
      </c>
      <c r="F10" s="225">
        <v>23.133030196560611</v>
      </c>
      <c r="G10" s="226">
        <v>16.210112700507398</v>
      </c>
      <c r="H10" s="167" t="s">
        <v>39</v>
      </c>
      <c r="I10" s="168" t="s">
        <v>39</v>
      </c>
    </row>
    <row r="11" spans="1:9">
      <c r="A11" s="32">
        <v>1990</v>
      </c>
      <c r="B11" s="13">
        <v>277868</v>
      </c>
      <c r="C11" s="227">
        <v>39.4</v>
      </c>
      <c r="D11" s="227">
        <v>28.8</v>
      </c>
      <c r="E11" s="227">
        <v>28.861882056927236</v>
      </c>
      <c r="F11" s="227">
        <v>33.489887082271117</v>
      </c>
      <c r="G11" s="228">
        <v>24.033108897198804</v>
      </c>
      <c r="H11" s="169" t="s">
        <v>39</v>
      </c>
      <c r="I11" s="239" t="s">
        <v>39</v>
      </c>
    </row>
    <row r="12" spans="1:9">
      <c r="A12" s="513" t="s">
        <v>29</v>
      </c>
      <c r="B12" s="513"/>
      <c r="C12" s="513"/>
      <c r="D12" s="513"/>
      <c r="E12" s="513"/>
      <c r="F12" s="513"/>
      <c r="G12" s="513"/>
      <c r="H12" s="513"/>
      <c r="I12" s="513"/>
    </row>
    <row r="13" spans="1:9">
      <c r="A13" s="31">
        <v>1995</v>
      </c>
      <c r="B13" s="6">
        <v>261427</v>
      </c>
      <c r="C13" s="225">
        <v>47.8</v>
      </c>
      <c r="D13" s="225">
        <v>31.2</v>
      </c>
      <c r="E13" s="225">
        <v>27.549858511146688</v>
      </c>
      <c r="F13" s="225">
        <v>27.566378490350225</v>
      </c>
      <c r="G13" s="226">
        <v>27.565556382793609</v>
      </c>
      <c r="H13" s="167" t="s">
        <v>39</v>
      </c>
      <c r="I13" s="168" t="s">
        <v>39</v>
      </c>
    </row>
    <row r="14" spans="1:9">
      <c r="A14" s="32">
        <v>2000</v>
      </c>
      <c r="B14" s="13">
        <v>314539</v>
      </c>
      <c r="C14" s="227">
        <v>49.2</v>
      </c>
      <c r="D14" s="227">
        <v>31.3</v>
      </c>
      <c r="E14" s="227">
        <v>33.317589840463732</v>
      </c>
      <c r="F14" s="227">
        <v>33.194170012192004</v>
      </c>
      <c r="G14" s="228">
        <v>33.476276601871156</v>
      </c>
      <c r="H14" s="169" t="s">
        <v>39</v>
      </c>
      <c r="I14" s="229">
        <v>28.4</v>
      </c>
    </row>
    <row r="15" spans="1:9">
      <c r="A15" s="31">
        <v>2001</v>
      </c>
      <c r="B15" s="6">
        <v>344659</v>
      </c>
      <c r="C15" s="225">
        <v>49.4</v>
      </c>
      <c r="D15" s="225">
        <v>31.3</v>
      </c>
      <c r="E15" s="225">
        <v>36.098476860537545</v>
      </c>
      <c r="F15" s="225">
        <v>35.816587387432847</v>
      </c>
      <c r="G15" s="226">
        <v>36.440867585676756</v>
      </c>
      <c r="H15" s="167" t="s">
        <v>39</v>
      </c>
      <c r="I15" s="168" t="s">
        <v>39</v>
      </c>
    </row>
    <row r="16" spans="1:9">
      <c r="A16" s="32">
        <v>2002</v>
      </c>
      <c r="B16" s="13">
        <v>358792</v>
      </c>
      <c r="C16" s="227">
        <v>50.6</v>
      </c>
      <c r="D16" s="227">
        <v>32</v>
      </c>
      <c r="E16" s="227">
        <v>37.305529617981513</v>
      </c>
      <c r="F16" s="227">
        <v>36.000421883568983</v>
      </c>
      <c r="G16" s="228">
        <v>38.732847537627073</v>
      </c>
      <c r="H16" s="169" t="s">
        <v>39</v>
      </c>
      <c r="I16" s="170" t="s">
        <v>39</v>
      </c>
    </row>
    <row r="17" spans="1:9">
      <c r="A17" s="31">
        <v>2003</v>
      </c>
      <c r="B17" s="6">
        <v>377395</v>
      </c>
      <c r="C17" s="225">
        <v>48.2</v>
      </c>
      <c r="D17" s="225">
        <v>32.200000000000003</v>
      </c>
      <c r="E17" s="225">
        <v>39.265419999850145</v>
      </c>
      <c r="F17" s="225">
        <v>39.763202631201402</v>
      </c>
      <c r="G17" s="226">
        <v>38.804092338647976</v>
      </c>
      <c r="H17" s="167" t="s">
        <v>39</v>
      </c>
      <c r="I17" s="168" t="s">
        <v>39</v>
      </c>
    </row>
    <row r="18" spans="1:9">
      <c r="A18" s="32">
        <v>2004</v>
      </c>
      <c r="B18" s="13">
        <v>358704</v>
      </c>
      <c r="C18" s="227">
        <v>48.8</v>
      </c>
      <c r="D18" s="227">
        <v>33.200000000000003</v>
      </c>
      <c r="E18" s="227">
        <v>37.429368453107386</v>
      </c>
      <c r="F18" s="227">
        <v>37.486806823129342</v>
      </c>
      <c r="G18" s="228">
        <v>37.425835899636724</v>
      </c>
      <c r="H18" s="169" t="s">
        <v>39</v>
      </c>
      <c r="I18" s="170" t="s">
        <v>39</v>
      </c>
    </row>
    <row r="19" spans="1:9">
      <c r="A19" s="31">
        <v>2005</v>
      </c>
      <c r="B19" s="6">
        <v>355961</v>
      </c>
      <c r="C19" s="225">
        <v>48.8</v>
      </c>
      <c r="D19" s="225">
        <v>33.1</v>
      </c>
      <c r="E19" s="225">
        <v>37.08534789552462</v>
      </c>
      <c r="F19" s="225">
        <v>37.226047055230318</v>
      </c>
      <c r="G19" s="226">
        <v>36.987933430341343</v>
      </c>
      <c r="H19" s="167" t="s">
        <v>39</v>
      </c>
      <c r="I19" s="33">
        <v>31.1</v>
      </c>
    </row>
    <row r="20" spans="1:9">
      <c r="A20" s="32">
        <v>2006</v>
      </c>
      <c r="B20" s="13">
        <v>344822</v>
      </c>
      <c r="C20" s="227">
        <v>49.4</v>
      </c>
      <c r="D20" s="227">
        <v>34</v>
      </c>
      <c r="E20" s="227">
        <v>35.630840125375286</v>
      </c>
      <c r="F20" s="227">
        <v>35.426026526795155</v>
      </c>
      <c r="G20" s="228">
        <v>35.902771973261494</v>
      </c>
      <c r="H20" s="169" t="s">
        <v>39</v>
      </c>
      <c r="I20" s="229">
        <v>30.1</v>
      </c>
    </row>
    <row r="21" spans="1:9" ht="12.75" customHeight="1">
      <c r="A21" s="31">
        <v>2007</v>
      </c>
      <c r="B21" s="6">
        <v>361360</v>
      </c>
      <c r="C21" s="225">
        <v>49.8</v>
      </c>
      <c r="D21" s="225">
        <v>35.200000000000003</v>
      </c>
      <c r="E21" s="225">
        <v>36.985181919589493</v>
      </c>
      <c r="F21" s="225">
        <v>36.476721526559743</v>
      </c>
      <c r="G21" s="226">
        <v>37.571764642560964</v>
      </c>
      <c r="H21" s="230">
        <v>36.799999999999997</v>
      </c>
      <c r="I21" s="230">
        <v>31.5</v>
      </c>
    </row>
    <row r="22" spans="1:9">
      <c r="A22" s="32">
        <v>2008</v>
      </c>
      <c r="B22" s="13">
        <v>396610</v>
      </c>
      <c r="C22" s="227">
        <v>49.6</v>
      </c>
      <c r="D22" s="227">
        <v>38.4</v>
      </c>
      <c r="E22" s="227">
        <v>40.347012132239506</v>
      </c>
      <c r="F22" s="227">
        <v>39.825348361991097</v>
      </c>
      <c r="G22" s="228">
        <v>40.927756377656806</v>
      </c>
      <c r="H22" s="229">
        <v>40</v>
      </c>
      <c r="I22" s="229">
        <v>34.1</v>
      </c>
    </row>
    <row r="23" spans="1:9">
      <c r="A23" s="31">
        <v>2009</v>
      </c>
      <c r="B23" s="6">
        <v>424273</v>
      </c>
      <c r="C23" s="225">
        <v>49.9</v>
      </c>
      <c r="D23" s="225">
        <v>39.1</v>
      </c>
      <c r="E23" s="225">
        <v>43.3</v>
      </c>
      <c r="F23" s="225">
        <v>42.4</v>
      </c>
      <c r="G23" s="226">
        <v>44.2</v>
      </c>
      <c r="H23" s="33">
        <v>43</v>
      </c>
      <c r="I23" s="230" t="str">
        <f>"36,8 (36,5)"</f>
        <v>36,8 (36,5)</v>
      </c>
    </row>
    <row r="24" spans="1:9">
      <c r="A24" s="32">
        <v>2010</v>
      </c>
      <c r="B24" s="13">
        <v>444608</v>
      </c>
      <c r="C24" s="227">
        <v>49.5</v>
      </c>
      <c r="D24" s="227">
        <v>38.700000000000003</v>
      </c>
      <c r="E24" s="227">
        <v>46</v>
      </c>
      <c r="F24" s="227">
        <v>45.3</v>
      </c>
      <c r="G24" s="228">
        <v>46.8</v>
      </c>
      <c r="H24" s="231">
        <v>45.7</v>
      </c>
      <c r="I24" s="228" t="str">
        <f>"38,9 (38,6)"</f>
        <v>38,9 (38,6)</v>
      </c>
    </row>
    <row r="25" spans="1:9">
      <c r="A25" s="4">
        <v>2011</v>
      </c>
      <c r="B25" s="6">
        <v>518748</v>
      </c>
      <c r="C25" s="225">
        <f>241823/B25*100</f>
        <v>46.616661654599149</v>
      </c>
      <c r="D25" s="225">
        <f>(188814+10358)/B25*100</f>
        <v>38.394750437592052</v>
      </c>
      <c r="E25" s="225">
        <v>55.6</v>
      </c>
      <c r="F25" s="225">
        <v>57.9</v>
      </c>
      <c r="G25" s="226">
        <v>53.3</v>
      </c>
      <c r="H25" s="33">
        <v>52.4</v>
      </c>
      <c r="I25" s="33" t="str">
        <f>"47,9 (44,7)"</f>
        <v>47,9 (44,7)</v>
      </c>
    </row>
    <row r="26" spans="1:9">
      <c r="A26" s="32">
        <v>2012</v>
      </c>
      <c r="B26" s="13">
        <v>495088</v>
      </c>
      <c r="C26" s="227">
        <v>49.468579323271825</v>
      </c>
      <c r="D26" s="227">
        <v>40.418067091102991</v>
      </c>
      <c r="E26" s="227">
        <v>55.9</v>
      </c>
      <c r="F26" s="227">
        <v>55.1</v>
      </c>
      <c r="G26" s="228">
        <v>56.7</v>
      </c>
      <c r="H26" s="231">
        <v>52.7</v>
      </c>
      <c r="I26" s="228" t="str">
        <f>"48,7 (42,8)"</f>
        <v>48,7 (42,8)</v>
      </c>
    </row>
    <row r="27" spans="1:9">
      <c r="A27" s="4">
        <v>2013</v>
      </c>
      <c r="B27" s="43">
        <v>508621</v>
      </c>
      <c r="C27" s="232">
        <f>253359/B27*100</f>
        <v>49.812925537875941</v>
      </c>
      <c r="D27" s="233">
        <v>40.5</v>
      </c>
      <c r="E27" s="233">
        <v>58.5</v>
      </c>
      <c r="F27" s="233">
        <v>57.1</v>
      </c>
      <c r="G27" s="233">
        <v>59.9</v>
      </c>
      <c r="H27" s="33">
        <v>53.1</v>
      </c>
      <c r="I27" s="33" t="str">
        <f>"47,9 (43,6)"</f>
        <v>47,9 (43,6)</v>
      </c>
    </row>
    <row r="28" spans="1:9">
      <c r="A28" s="32">
        <v>2014</v>
      </c>
      <c r="B28" s="13">
        <v>504882</v>
      </c>
      <c r="C28" s="227">
        <f>252737/B28*100</f>
        <v>50.058627560499282</v>
      </c>
      <c r="D28" s="227">
        <v>41.7</v>
      </c>
      <c r="E28" s="227">
        <v>58.3</v>
      </c>
      <c r="F28" s="227">
        <v>56.6</v>
      </c>
      <c r="G28" s="228">
        <v>60.2</v>
      </c>
      <c r="H28" s="169" t="s">
        <v>39</v>
      </c>
      <c r="I28" s="228">
        <v>47.9</v>
      </c>
    </row>
    <row r="29" spans="1:9">
      <c r="A29" s="4">
        <v>2015</v>
      </c>
      <c r="B29" s="54">
        <v>506580</v>
      </c>
      <c r="C29" s="234">
        <v>50.2</v>
      </c>
      <c r="D29" s="234">
        <v>41.4</v>
      </c>
      <c r="E29" s="234">
        <v>58.207290628764177</v>
      </c>
      <c r="F29" s="234">
        <v>56.07816780986392</v>
      </c>
      <c r="G29" s="234">
        <v>60.484790664818547</v>
      </c>
      <c r="H29" s="167" t="s">
        <v>39</v>
      </c>
      <c r="I29" s="168">
        <v>46.9</v>
      </c>
    </row>
    <row r="30" spans="1:9">
      <c r="A30" s="55">
        <v>2016</v>
      </c>
      <c r="B30" s="74">
        <v>509760</v>
      </c>
      <c r="C30" s="235">
        <v>50.5</v>
      </c>
      <c r="D30" s="236">
        <v>41.8</v>
      </c>
      <c r="E30" s="236">
        <v>56.7</v>
      </c>
      <c r="F30" s="236">
        <v>53.5</v>
      </c>
      <c r="G30" s="236">
        <v>60.4</v>
      </c>
      <c r="H30" s="169" t="s">
        <v>39</v>
      </c>
      <c r="I30" s="237">
        <v>45.4</v>
      </c>
    </row>
    <row r="31" spans="1:9">
      <c r="A31" s="31">
        <v>2017</v>
      </c>
      <c r="B31" s="6">
        <v>512419</v>
      </c>
      <c r="C31" s="225">
        <v>50.8</v>
      </c>
      <c r="D31" s="234">
        <v>42.4</v>
      </c>
      <c r="E31" s="234">
        <v>57</v>
      </c>
      <c r="F31" s="234">
        <v>53.3</v>
      </c>
      <c r="G31" s="234">
        <v>61.1</v>
      </c>
      <c r="H31" s="167" t="s">
        <v>39</v>
      </c>
      <c r="I31" s="168">
        <v>45.6</v>
      </c>
    </row>
    <row r="32" spans="1:9" s="81" customFormat="1">
      <c r="A32" s="55">
        <v>2018</v>
      </c>
      <c r="B32" s="74">
        <v>511997</v>
      </c>
      <c r="C32" s="235">
        <v>51.3</v>
      </c>
      <c r="D32" s="236">
        <v>42.5</v>
      </c>
      <c r="E32" s="236">
        <v>57.3</v>
      </c>
      <c r="F32" s="236">
        <v>53.1</v>
      </c>
      <c r="G32" s="236">
        <v>62</v>
      </c>
      <c r="H32" s="169" t="s">
        <v>39</v>
      </c>
      <c r="I32" s="228">
        <v>45.4</v>
      </c>
    </row>
    <row r="33" spans="1:9" s="81" customFormat="1" ht="13.5">
      <c r="A33" s="4" t="s">
        <v>142</v>
      </c>
      <c r="B33" s="6">
        <v>507556</v>
      </c>
      <c r="C33" s="225">
        <v>51.7</v>
      </c>
      <c r="D33" s="234">
        <v>43.3</v>
      </c>
      <c r="E33" s="167" t="s">
        <v>39</v>
      </c>
      <c r="F33" s="167" t="s">
        <v>39</v>
      </c>
      <c r="G33" s="167" t="s">
        <v>39</v>
      </c>
      <c r="H33" s="167" t="s">
        <v>39</v>
      </c>
      <c r="I33" s="238" t="s">
        <v>39</v>
      </c>
    </row>
    <row r="34" spans="1:9" s="81" customFormat="1" ht="135" customHeight="1">
      <c r="A34" s="512" t="s">
        <v>128</v>
      </c>
      <c r="B34" s="512"/>
      <c r="C34" s="512"/>
      <c r="D34" s="512"/>
      <c r="E34" s="512"/>
      <c r="F34" s="512"/>
      <c r="G34" s="512"/>
      <c r="H34" s="512"/>
      <c r="I34" s="512"/>
    </row>
  </sheetData>
  <mergeCells count="17">
    <mergeCell ref="C4:C5"/>
    <mergeCell ref="D4:D5"/>
    <mergeCell ref="A1:I1"/>
    <mergeCell ref="A2:I2"/>
    <mergeCell ref="E3:I3"/>
    <mergeCell ref="A34:I34"/>
    <mergeCell ref="A12:I12"/>
    <mergeCell ref="I4:I5"/>
    <mergeCell ref="C6:I6"/>
    <mergeCell ref="E4:E5"/>
    <mergeCell ref="H4:H5"/>
    <mergeCell ref="G4:G5"/>
    <mergeCell ref="A3:A6"/>
    <mergeCell ref="F4:F5"/>
    <mergeCell ref="A7:I7"/>
    <mergeCell ref="B3:D3"/>
    <mergeCell ref="B4:B5"/>
  </mergeCells>
  <phoneticPr fontId="11"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2020 - 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X50"/>
  <sheetViews>
    <sheetView showGridLines="0" zoomScaleNormal="100" workbookViewId="0">
      <selection sqref="A1:W1"/>
    </sheetView>
  </sheetViews>
  <sheetFormatPr baseColWidth="10" defaultColWidth="11.42578125" defaultRowHeight="12.75"/>
  <cols>
    <col min="1" max="1" width="8.140625" style="38" customWidth="1"/>
    <col min="2" max="4" width="11.42578125" style="38"/>
    <col min="5" max="6" width="12.5703125" style="38" customWidth="1"/>
    <col min="7" max="21" width="11.42578125" style="38"/>
    <col min="22" max="23" width="15.5703125" style="38" customWidth="1"/>
    <col min="24" max="24" width="11.42578125" style="173"/>
    <col min="25" max="16384" width="11.42578125" style="38"/>
  </cols>
  <sheetData>
    <row r="1" spans="1:24" s="178" customFormat="1" ht="24" customHeight="1">
      <c r="A1" s="502" t="s">
        <v>149</v>
      </c>
      <c r="B1" s="502"/>
      <c r="C1" s="502"/>
      <c r="D1" s="502"/>
      <c r="E1" s="502"/>
      <c r="F1" s="502"/>
      <c r="G1" s="502"/>
      <c r="H1" s="502"/>
      <c r="I1" s="502"/>
      <c r="J1" s="502"/>
      <c r="K1" s="502"/>
      <c r="L1" s="502"/>
      <c r="M1" s="502"/>
      <c r="N1" s="502"/>
      <c r="O1" s="502"/>
      <c r="P1" s="502"/>
      <c r="Q1" s="502"/>
      <c r="R1" s="502"/>
      <c r="S1" s="502"/>
      <c r="T1" s="502"/>
      <c r="U1" s="502"/>
      <c r="V1" s="502"/>
      <c r="W1" s="502"/>
      <c r="X1" s="179"/>
    </row>
    <row r="2" spans="1:24" ht="15" customHeight="1">
      <c r="A2" s="546" t="s">
        <v>252</v>
      </c>
      <c r="B2" s="546"/>
      <c r="C2" s="546"/>
      <c r="D2" s="546"/>
      <c r="E2" s="546"/>
      <c r="F2" s="546"/>
      <c r="G2" s="546"/>
      <c r="H2" s="546"/>
      <c r="I2" s="546"/>
      <c r="J2" s="546"/>
      <c r="K2" s="546"/>
      <c r="L2" s="546"/>
      <c r="M2" s="546"/>
      <c r="N2" s="546"/>
      <c r="O2" s="546"/>
      <c r="P2" s="546"/>
      <c r="Q2" s="546"/>
      <c r="R2" s="546"/>
      <c r="S2" s="88"/>
      <c r="T2" s="165"/>
      <c r="U2" s="88"/>
    </row>
    <row r="3" spans="1:24" ht="12.75" customHeight="1">
      <c r="A3" s="550" t="s">
        <v>3</v>
      </c>
      <c r="B3" s="529" t="s">
        <v>50</v>
      </c>
      <c r="C3" s="530"/>
      <c r="D3" s="530"/>
      <c r="E3" s="530"/>
      <c r="F3" s="530"/>
      <c r="G3" s="530"/>
      <c r="H3" s="530"/>
      <c r="I3" s="530"/>
      <c r="J3" s="530"/>
      <c r="K3" s="531"/>
      <c r="L3" s="538" t="s">
        <v>303</v>
      </c>
      <c r="M3" s="539"/>
      <c r="N3" s="539"/>
      <c r="O3" s="539"/>
      <c r="P3" s="539"/>
      <c r="Q3" s="539"/>
      <c r="R3" s="539"/>
      <c r="S3" s="529" t="s">
        <v>199</v>
      </c>
      <c r="T3" s="530"/>
      <c r="U3" s="530"/>
      <c r="V3" s="530"/>
      <c r="W3" s="530"/>
    </row>
    <row r="4" spans="1:24" ht="12.75" customHeight="1">
      <c r="A4" s="551"/>
      <c r="B4" s="534" t="s">
        <v>306</v>
      </c>
      <c r="C4" s="534" t="s">
        <v>140</v>
      </c>
      <c r="D4" s="534" t="s">
        <v>141</v>
      </c>
      <c r="E4" s="534" t="s">
        <v>153</v>
      </c>
      <c r="F4" s="536" t="s">
        <v>307</v>
      </c>
      <c r="G4" s="526" t="s">
        <v>82</v>
      </c>
      <c r="H4" s="527"/>
      <c r="I4" s="527"/>
      <c r="J4" s="527"/>
      <c r="K4" s="528"/>
      <c r="L4" s="538" t="s">
        <v>266</v>
      </c>
      <c r="M4" s="540"/>
      <c r="N4" s="526" t="s">
        <v>82</v>
      </c>
      <c r="O4" s="527"/>
      <c r="P4" s="527"/>
      <c r="Q4" s="527"/>
      <c r="R4" s="528"/>
      <c r="S4" s="532" t="s">
        <v>21</v>
      </c>
      <c r="T4" s="532" t="s">
        <v>197</v>
      </c>
      <c r="U4" s="532" t="s">
        <v>198</v>
      </c>
      <c r="V4" s="534" t="s">
        <v>250</v>
      </c>
      <c r="W4" s="536" t="s">
        <v>251</v>
      </c>
    </row>
    <row r="5" spans="1:24" ht="75" customHeight="1">
      <c r="A5" s="551"/>
      <c r="B5" s="535"/>
      <c r="C5" s="535"/>
      <c r="D5" s="535"/>
      <c r="E5" s="535"/>
      <c r="F5" s="535"/>
      <c r="G5" s="211" t="s">
        <v>267</v>
      </c>
      <c r="H5" s="211" t="s">
        <v>268</v>
      </c>
      <c r="I5" s="212" t="s">
        <v>83</v>
      </c>
      <c r="J5" s="212" t="s">
        <v>305</v>
      </c>
      <c r="K5" s="211" t="s">
        <v>84</v>
      </c>
      <c r="L5" s="541"/>
      <c r="M5" s="542"/>
      <c r="N5" s="211" t="s">
        <v>267</v>
      </c>
      <c r="O5" s="211" t="s">
        <v>268</v>
      </c>
      <c r="P5" s="212" t="s">
        <v>83</v>
      </c>
      <c r="Q5" s="212" t="s">
        <v>305</v>
      </c>
      <c r="R5" s="212" t="s">
        <v>84</v>
      </c>
      <c r="S5" s="543"/>
      <c r="T5" s="533"/>
      <c r="U5" s="533"/>
      <c r="V5" s="535"/>
      <c r="W5" s="537"/>
    </row>
    <row r="6" spans="1:24">
      <c r="A6" s="552"/>
      <c r="B6" s="553" t="s">
        <v>18</v>
      </c>
      <c r="C6" s="554"/>
      <c r="D6" s="544" t="s">
        <v>19</v>
      </c>
      <c r="E6" s="545"/>
      <c r="F6" s="210" t="s">
        <v>18</v>
      </c>
      <c r="G6" s="544" t="s">
        <v>47</v>
      </c>
      <c r="H6" s="545"/>
      <c r="I6" s="545"/>
      <c r="J6" s="545"/>
      <c r="K6" s="555"/>
      <c r="L6" s="89" t="s">
        <v>18</v>
      </c>
      <c r="M6" s="547" t="s">
        <v>304</v>
      </c>
      <c r="N6" s="548"/>
      <c r="O6" s="548"/>
      <c r="P6" s="548"/>
      <c r="Q6" s="548"/>
      <c r="R6" s="548"/>
      <c r="S6" s="533"/>
      <c r="T6" s="544" t="s">
        <v>18</v>
      </c>
      <c r="U6" s="545"/>
      <c r="V6" s="545"/>
      <c r="W6" s="545"/>
    </row>
    <row r="7" spans="1:24">
      <c r="A7" s="39">
        <v>1975</v>
      </c>
      <c r="B7" s="240">
        <v>163447</v>
      </c>
      <c r="C7" s="241">
        <v>11203</v>
      </c>
      <c r="D7" s="242">
        <v>6.9</v>
      </c>
      <c r="E7" s="167" t="s">
        <v>39</v>
      </c>
      <c r="F7" s="167" t="s">
        <v>39</v>
      </c>
      <c r="G7" s="167" t="s">
        <v>39</v>
      </c>
      <c r="H7" s="167" t="s">
        <v>39</v>
      </c>
      <c r="I7" s="168" t="s">
        <v>39</v>
      </c>
      <c r="J7" s="168" t="s">
        <v>39</v>
      </c>
      <c r="K7" s="167" t="s">
        <v>39</v>
      </c>
      <c r="L7" s="167" t="s">
        <v>39</v>
      </c>
      <c r="M7" s="171" t="s">
        <v>39</v>
      </c>
      <c r="N7" s="172" t="s">
        <v>39</v>
      </c>
      <c r="O7" s="172" t="s">
        <v>39</v>
      </c>
      <c r="P7" s="171" t="s">
        <v>39</v>
      </c>
      <c r="Q7" s="171" t="s">
        <v>39</v>
      </c>
      <c r="R7" s="172" t="s">
        <v>39</v>
      </c>
      <c r="S7" s="273">
        <v>1975</v>
      </c>
      <c r="T7" s="172" t="s">
        <v>39</v>
      </c>
      <c r="U7" s="172" t="s">
        <v>39</v>
      </c>
      <c r="V7" s="172" t="s">
        <v>39</v>
      </c>
      <c r="W7" s="171" t="s">
        <v>39</v>
      </c>
    </row>
    <row r="8" spans="1:24">
      <c r="A8" s="40">
        <v>1980</v>
      </c>
      <c r="B8" s="243">
        <v>189953</v>
      </c>
      <c r="C8" s="244">
        <v>13210</v>
      </c>
      <c r="D8" s="245">
        <v>7</v>
      </c>
      <c r="E8" s="246">
        <v>5.3</v>
      </c>
      <c r="F8" s="244">
        <v>10030</v>
      </c>
      <c r="G8" s="169" t="s">
        <v>39</v>
      </c>
      <c r="H8" s="169" t="s">
        <v>39</v>
      </c>
      <c r="I8" s="170" t="s">
        <v>39</v>
      </c>
      <c r="J8" s="170" t="s">
        <v>39</v>
      </c>
      <c r="K8" s="169" t="s">
        <v>39</v>
      </c>
      <c r="L8" s="169" t="s">
        <v>39</v>
      </c>
      <c r="M8" s="170" t="s">
        <v>39</v>
      </c>
      <c r="N8" s="169" t="s">
        <v>39</v>
      </c>
      <c r="O8" s="169" t="s">
        <v>39</v>
      </c>
      <c r="P8" s="170" t="s">
        <v>39</v>
      </c>
      <c r="Q8" s="170" t="s">
        <v>39</v>
      </c>
      <c r="R8" s="169" t="s">
        <v>39</v>
      </c>
      <c r="S8" s="274">
        <v>1980</v>
      </c>
      <c r="T8" s="169" t="s">
        <v>39</v>
      </c>
      <c r="U8" s="170" t="s">
        <v>39</v>
      </c>
      <c r="V8" s="169" t="s">
        <v>39</v>
      </c>
      <c r="W8" s="170" t="s">
        <v>39</v>
      </c>
    </row>
    <row r="9" spans="1:24">
      <c r="A9" s="39">
        <v>1985</v>
      </c>
      <c r="B9" s="240">
        <v>206823</v>
      </c>
      <c r="C9" s="241">
        <v>15351</v>
      </c>
      <c r="D9" s="247">
        <v>7.4</v>
      </c>
      <c r="E9" s="248">
        <v>5.2</v>
      </c>
      <c r="F9" s="241">
        <v>10674</v>
      </c>
      <c r="G9" s="167" t="s">
        <v>39</v>
      </c>
      <c r="H9" s="167" t="s">
        <v>39</v>
      </c>
      <c r="I9" s="168" t="s">
        <v>39</v>
      </c>
      <c r="J9" s="168" t="s">
        <v>39</v>
      </c>
      <c r="K9" s="167" t="s">
        <v>39</v>
      </c>
      <c r="L9" s="167" t="s">
        <v>39</v>
      </c>
      <c r="M9" s="168" t="s">
        <v>39</v>
      </c>
      <c r="N9" s="167" t="s">
        <v>39</v>
      </c>
      <c r="O9" s="167" t="s">
        <v>39</v>
      </c>
      <c r="P9" s="168" t="s">
        <v>39</v>
      </c>
      <c r="Q9" s="168" t="s">
        <v>39</v>
      </c>
      <c r="R9" s="167" t="s">
        <v>39</v>
      </c>
      <c r="S9" s="275">
        <v>1985</v>
      </c>
      <c r="T9" s="167" t="s">
        <v>39</v>
      </c>
      <c r="U9" s="168" t="s">
        <v>39</v>
      </c>
      <c r="V9" s="167" t="s">
        <v>39</v>
      </c>
      <c r="W9" s="168" t="s">
        <v>39</v>
      </c>
    </row>
    <row r="10" spans="1:24">
      <c r="A10" s="40">
        <v>1990</v>
      </c>
      <c r="B10" s="243">
        <v>277868</v>
      </c>
      <c r="C10" s="244">
        <v>24290</v>
      </c>
      <c r="D10" s="245">
        <v>8.6999999999999993</v>
      </c>
      <c r="E10" s="246">
        <v>6.1</v>
      </c>
      <c r="F10" s="244">
        <v>16850</v>
      </c>
      <c r="G10" s="169" t="s">
        <v>39</v>
      </c>
      <c r="H10" s="169" t="s">
        <v>39</v>
      </c>
      <c r="I10" s="170" t="s">
        <v>39</v>
      </c>
      <c r="J10" s="170" t="s">
        <v>39</v>
      </c>
      <c r="K10" s="169" t="s">
        <v>39</v>
      </c>
      <c r="L10" s="169" t="s">
        <v>39</v>
      </c>
      <c r="M10" s="170" t="s">
        <v>39</v>
      </c>
      <c r="N10" s="169" t="s">
        <v>39</v>
      </c>
      <c r="O10" s="169" t="s">
        <v>39</v>
      </c>
      <c r="P10" s="170" t="s">
        <v>39</v>
      </c>
      <c r="Q10" s="170" t="s">
        <v>39</v>
      </c>
      <c r="R10" s="169" t="s">
        <v>39</v>
      </c>
      <c r="S10" s="274">
        <v>1990</v>
      </c>
      <c r="T10" s="169" t="s">
        <v>39</v>
      </c>
      <c r="U10" s="170" t="s">
        <v>39</v>
      </c>
      <c r="V10" s="169" t="s">
        <v>39</v>
      </c>
      <c r="W10" s="170" t="s">
        <v>39</v>
      </c>
    </row>
    <row r="11" spans="1:24">
      <c r="A11" s="39">
        <v>1995</v>
      </c>
      <c r="B11" s="240">
        <v>261427</v>
      </c>
      <c r="C11" s="241">
        <v>36786</v>
      </c>
      <c r="D11" s="247">
        <v>14.1</v>
      </c>
      <c r="E11" s="248">
        <v>10.8</v>
      </c>
      <c r="F11" s="241">
        <v>28223</v>
      </c>
      <c r="G11" s="167" t="s">
        <v>39</v>
      </c>
      <c r="H11" s="167" t="s">
        <v>39</v>
      </c>
      <c r="I11" s="168" t="s">
        <v>39</v>
      </c>
      <c r="J11" s="168" t="s">
        <v>39</v>
      </c>
      <c r="K11" s="167" t="s">
        <v>39</v>
      </c>
      <c r="L11" s="167" t="s">
        <v>39</v>
      </c>
      <c r="M11" s="168" t="s">
        <v>39</v>
      </c>
      <c r="N11" s="167" t="s">
        <v>39</v>
      </c>
      <c r="O11" s="167" t="s">
        <v>39</v>
      </c>
      <c r="P11" s="168" t="s">
        <v>39</v>
      </c>
      <c r="Q11" s="168" t="s">
        <v>39</v>
      </c>
      <c r="R11" s="167" t="s">
        <v>39</v>
      </c>
      <c r="S11" s="275">
        <v>1995</v>
      </c>
      <c r="T11" s="167" t="s">
        <v>39</v>
      </c>
      <c r="U11" s="168" t="s">
        <v>39</v>
      </c>
      <c r="V11" s="167" t="s">
        <v>39</v>
      </c>
      <c r="W11" s="168" t="s">
        <v>39</v>
      </c>
    </row>
    <row r="12" spans="1:24" ht="12.75" customHeight="1">
      <c r="A12" s="40">
        <v>1996</v>
      </c>
      <c r="B12" s="243">
        <v>266687</v>
      </c>
      <c r="C12" s="244">
        <v>38273</v>
      </c>
      <c r="D12" s="245">
        <v>14.4</v>
      </c>
      <c r="E12" s="246">
        <v>11</v>
      </c>
      <c r="F12" s="244">
        <v>29423</v>
      </c>
      <c r="G12" s="169" t="s">
        <v>39</v>
      </c>
      <c r="H12" s="169" t="s">
        <v>39</v>
      </c>
      <c r="I12" s="170" t="s">
        <v>39</v>
      </c>
      <c r="J12" s="170" t="s">
        <v>39</v>
      </c>
      <c r="K12" s="169" t="s">
        <v>39</v>
      </c>
      <c r="L12" s="244">
        <v>100033</v>
      </c>
      <c r="M12" s="249">
        <v>5.4524058434869058</v>
      </c>
      <c r="N12" s="169" t="s">
        <v>39</v>
      </c>
      <c r="O12" s="169" t="s">
        <v>39</v>
      </c>
      <c r="P12" s="170" t="s">
        <v>39</v>
      </c>
      <c r="Q12" s="170" t="s">
        <v>39</v>
      </c>
      <c r="R12" s="169" t="s">
        <v>39</v>
      </c>
      <c r="S12" s="274">
        <v>1996</v>
      </c>
      <c r="T12" s="169" t="s">
        <v>39</v>
      </c>
      <c r="U12" s="170" t="s">
        <v>39</v>
      </c>
      <c r="V12" s="169" t="s">
        <v>39</v>
      </c>
      <c r="W12" s="170" t="s">
        <v>39</v>
      </c>
    </row>
    <row r="13" spans="1:24" ht="12.75" customHeight="1">
      <c r="A13" s="39">
        <v>1997</v>
      </c>
      <c r="B13" s="240">
        <v>267228</v>
      </c>
      <c r="C13" s="241">
        <v>40135</v>
      </c>
      <c r="D13" s="247">
        <v>15</v>
      </c>
      <c r="E13" s="248">
        <v>11.6</v>
      </c>
      <c r="F13" s="241">
        <v>31125</v>
      </c>
      <c r="G13" s="167" t="s">
        <v>39</v>
      </c>
      <c r="H13" s="167" t="s">
        <v>39</v>
      </c>
      <c r="I13" s="168" t="s">
        <v>39</v>
      </c>
      <c r="J13" s="168" t="s">
        <v>39</v>
      </c>
      <c r="K13" s="167" t="s">
        <v>39</v>
      </c>
      <c r="L13" s="241">
        <v>103716</v>
      </c>
      <c r="M13" s="250">
        <v>5.6896216902975372</v>
      </c>
      <c r="N13" s="167" t="s">
        <v>39</v>
      </c>
      <c r="O13" s="167" t="s">
        <v>39</v>
      </c>
      <c r="P13" s="168" t="s">
        <v>39</v>
      </c>
      <c r="Q13" s="168" t="s">
        <v>39</v>
      </c>
      <c r="R13" s="167" t="s">
        <v>39</v>
      </c>
      <c r="S13" s="275">
        <v>1997</v>
      </c>
      <c r="T13" s="167" t="s">
        <v>39</v>
      </c>
      <c r="U13" s="167" t="s">
        <v>39</v>
      </c>
      <c r="V13" s="167" t="s">
        <v>39</v>
      </c>
      <c r="W13" s="168" t="s">
        <v>39</v>
      </c>
    </row>
    <row r="14" spans="1:24">
      <c r="A14" s="40">
        <v>1998</v>
      </c>
      <c r="B14" s="243">
        <v>271999</v>
      </c>
      <c r="C14" s="244">
        <v>44197</v>
      </c>
      <c r="D14" s="245">
        <v>16.2</v>
      </c>
      <c r="E14" s="246">
        <v>12.8</v>
      </c>
      <c r="F14" s="244">
        <v>34775</v>
      </c>
      <c r="G14" s="169" t="s">
        <v>39</v>
      </c>
      <c r="H14" s="169" t="s">
        <v>39</v>
      </c>
      <c r="I14" s="170" t="s">
        <v>39</v>
      </c>
      <c r="J14" s="170" t="s">
        <v>39</v>
      </c>
      <c r="K14" s="169" t="s">
        <v>39</v>
      </c>
      <c r="L14" s="244">
        <v>108785</v>
      </c>
      <c r="M14" s="249">
        <v>6.0414261286612456</v>
      </c>
      <c r="N14" s="169" t="s">
        <v>39</v>
      </c>
      <c r="O14" s="169" t="s">
        <v>39</v>
      </c>
      <c r="P14" s="170" t="s">
        <v>39</v>
      </c>
      <c r="Q14" s="170" t="s">
        <v>39</v>
      </c>
      <c r="R14" s="169" t="s">
        <v>39</v>
      </c>
      <c r="S14" s="274">
        <v>1998</v>
      </c>
      <c r="T14" s="169" t="s">
        <v>39</v>
      </c>
      <c r="U14" s="170" t="s">
        <v>39</v>
      </c>
      <c r="V14" s="169" t="s">
        <v>39</v>
      </c>
      <c r="W14" s="170" t="s">
        <v>39</v>
      </c>
    </row>
    <row r="15" spans="1:24">
      <c r="A15" s="39">
        <v>1999</v>
      </c>
      <c r="B15" s="240">
        <v>290983</v>
      </c>
      <c r="C15" s="241">
        <v>49693</v>
      </c>
      <c r="D15" s="247">
        <v>17.100000000000001</v>
      </c>
      <c r="E15" s="248">
        <v>13.7</v>
      </c>
      <c r="F15" s="241">
        <v>39898</v>
      </c>
      <c r="G15" s="167" t="s">
        <v>39</v>
      </c>
      <c r="H15" s="167" t="s">
        <v>39</v>
      </c>
      <c r="I15" s="168" t="s">
        <v>39</v>
      </c>
      <c r="J15" s="168" t="s">
        <v>39</v>
      </c>
      <c r="K15" s="167" t="s">
        <v>39</v>
      </c>
      <c r="L15" s="241">
        <v>112883</v>
      </c>
      <c r="M15" s="250">
        <v>6.3758091691052581</v>
      </c>
      <c r="N15" s="167" t="s">
        <v>39</v>
      </c>
      <c r="O15" s="167" t="s">
        <v>39</v>
      </c>
      <c r="P15" s="168" t="s">
        <v>39</v>
      </c>
      <c r="Q15" s="168" t="s">
        <v>39</v>
      </c>
      <c r="R15" s="167" t="s">
        <v>39</v>
      </c>
      <c r="S15" s="275">
        <v>1999</v>
      </c>
      <c r="T15" s="167" t="s">
        <v>39</v>
      </c>
      <c r="U15" s="167" t="s">
        <v>39</v>
      </c>
      <c r="V15" s="167" t="s">
        <v>39</v>
      </c>
      <c r="W15" s="168" t="s">
        <v>39</v>
      </c>
    </row>
    <row r="16" spans="1:24">
      <c r="A16" s="40">
        <v>2000</v>
      </c>
      <c r="B16" s="243">
        <v>314539</v>
      </c>
      <c r="C16" s="244">
        <v>54888</v>
      </c>
      <c r="D16" s="245">
        <v>17.5</v>
      </c>
      <c r="E16" s="246">
        <v>14.4</v>
      </c>
      <c r="F16" s="244">
        <v>45149</v>
      </c>
      <c r="G16" s="169" t="s">
        <v>39</v>
      </c>
      <c r="H16" s="169" t="s">
        <v>39</v>
      </c>
      <c r="I16" s="170" t="s">
        <v>39</v>
      </c>
      <c r="J16" s="170" t="s">
        <v>39</v>
      </c>
      <c r="K16" s="169" t="s">
        <v>39</v>
      </c>
      <c r="L16" s="244">
        <v>125714</v>
      </c>
      <c r="M16" s="249">
        <v>6.9885255297373954</v>
      </c>
      <c r="N16" s="169" t="s">
        <v>39</v>
      </c>
      <c r="O16" s="169" t="s">
        <v>39</v>
      </c>
      <c r="P16" s="170" t="s">
        <v>39</v>
      </c>
      <c r="Q16" s="170" t="s">
        <v>39</v>
      </c>
      <c r="R16" s="169" t="s">
        <v>39</v>
      </c>
      <c r="S16" s="274">
        <v>2000</v>
      </c>
      <c r="T16" s="169" t="s">
        <v>39</v>
      </c>
      <c r="U16" s="170" t="s">
        <v>39</v>
      </c>
      <c r="V16" s="169" t="s">
        <v>39</v>
      </c>
      <c r="W16" s="170" t="s">
        <v>39</v>
      </c>
    </row>
    <row r="17" spans="1:24">
      <c r="A17" s="39">
        <v>2001</v>
      </c>
      <c r="B17" s="240">
        <v>344659</v>
      </c>
      <c r="C17" s="241">
        <v>63507</v>
      </c>
      <c r="D17" s="247">
        <v>18.399999999999999</v>
      </c>
      <c r="E17" s="248">
        <v>15.4</v>
      </c>
      <c r="F17" s="241">
        <v>53175</v>
      </c>
      <c r="G17" s="167" t="s">
        <v>39</v>
      </c>
      <c r="H17" s="167" t="s">
        <v>39</v>
      </c>
      <c r="I17" s="168" t="s">
        <v>39</v>
      </c>
      <c r="J17" s="168" t="s">
        <v>39</v>
      </c>
      <c r="K17" s="167" t="s">
        <v>39</v>
      </c>
      <c r="L17" s="241">
        <v>142786</v>
      </c>
      <c r="M17" s="251">
        <v>7.6428532048266034</v>
      </c>
      <c r="N17" s="167" t="s">
        <v>39</v>
      </c>
      <c r="O17" s="167" t="s">
        <v>39</v>
      </c>
      <c r="P17" s="168" t="s">
        <v>39</v>
      </c>
      <c r="Q17" s="168" t="s">
        <v>39</v>
      </c>
      <c r="R17" s="167" t="s">
        <v>39</v>
      </c>
      <c r="S17" s="275">
        <v>2001</v>
      </c>
      <c r="T17" s="167" t="s">
        <v>39</v>
      </c>
      <c r="U17" s="167" t="s">
        <v>39</v>
      </c>
      <c r="V17" s="167" t="s">
        <v>39</v>
      </c>
      <c r="W17" s="168" t="s">
        <v>39</v>
      </c>
    </row>
    <row r="18" spans="1:24">
      <c r="A18" s="40">
        <v>2002</v>
      </c>
      <c r="B18" s="243">
        <v>358792</v>
      </c>
      <c r="C18" s="244">
        <v>68566</v>
      </c>
      <c r="D18" s="245">
        <v>19.100000000000001</v>
      </c>
      <c r="E18" s="246">
        <v>16.3</v>
      </c>
      <c r="F18" s="244">
        <v>58480</v>
      </c>
      <c r="G18" s="252">
        <v>3.6901504787961699</v>
      </c>
      <c r="H18" s="253">
        <v>7.3067715458276341</v>
      </c>
      <c r="I18" s="249">
        <v>3.2096443228454175</v>
      </c>
      <c r="J18" s="249">
        <v>51.966484268125853</v>
      </c>
      <c r="K18" s="253">
        <v>33.826949384404926</v>
      </c>
      <c r="L18" s="244">
        <v>163213</v>
      </c>
      <c r="M18" s="249">
        <v>8.418200639464084</v>
      </c>
      <c r="N18" s="252">
        <v>3.1584106852924059</v>
      </c>
      <c r="O18" s="253">
        <v>5.9522715436693927</v>
      </c>
      <c r="P18" s="249">
        <v>7.5513892718193798</v>
      </c>
      <c r="Q18" s="249">
        <v>72.266642159115278</v>
      </c>
      <c r="R18" s="253">
        <v>11.071286340103544</v>
      </c>
      <c r="S18" s="274">
        <v>2002</v>
      </c>
      <c r="T18" s="169" t="s">
        <v>39</v>
      </c>
      <c r="U18" s="170" t="s">
        <v>39</v>
      </c>
      <c r="V18" s="169" t="s">
        <v>39</v>
      </c>
      <c r="W18" s="170" t="s">
        <v>39</v>
      </c>
      <c r="X18" s="174"/>
    </row>
    <row r="19" spans="1:24">
      <c r="A19" s="39">
        <v>2003</v>
      </c>
      <c r="B19" s="240">
        <v>377395</v>
      </c>
      <c r="C19" s="241">
        <v>70890</v>
      </c>
      <c r="D19" s="247">
        <v>18.8</v>
      </c>
      <c r="E19" s="248">
        <v>15.9</v>
      </c>
      <c r="F19" s="241">
        <v>60113</v>
      </c>
      <c r="G19" s="254">
        <v>4.7277627135561353</v>
      </c>
      <c r="H19" s="255">
        <v>7.5258263603546647</v>
      </c>
      <c r="I19" s="250">
        <v>3.2854790145226493</v>
      </c>
      <c r="J19" s="250">
        <v>52.244938698783962</v>
      </c>
      <c r="K19" s="255">
        <v>32.215993212782593</v>
      </c>
      <c r="L19" s="241">
        <v>180306</v>
      </c>
      <c r="M19" s="251">
        <v>8.9284043051006083</v>
      </c>
      <c r="N19" s="254">
        <v>4.4729763456365603</v>
      </c>
      <c r="O19" s="255">
        <v>7.2238706635977925</v>
      </c>
      <c r="P19" s="250">
        <v>7.4373977427137348</v>
      </c>
      <c r="Q19" s="250">
        <v>71.093425029810604</v>
      </c>
      <c r="R19" s="255">
        <v>9.7723302182413132</v>
      </c>
      <c r="S19" s="275">
        <v>2003</v>
      </c>
      <c r="T19" s="167" t="s">
        <v>39</v>
      </c>
      <c r="U19" s="167" t="s">
        <v>39</v>
      </c>
      <c r="V19" s="167" t="s">
        <v>39</v>
      </c>
      <c r="W19" s="168" t="s">
        <v>39</v>
      </c>
      <c r="X19" s="174"/>
    </row>
    <row r="20" spans="1:24">
      <c r="A20" s="40">
        <v>2004</v>
      </c>
      <c r="B20" s="243">
        <v>358704</v>
      </c>
      <c r="C20" s="244">
        <v>68235</v>
      </c>
      <c r="D20" s="245">
        <v>19</v>
      </c>
      <c r="E20" s="246">
        <v>16.2</v>
      </c>
      <c r="F20" s="244">
        <v>58247</v>
      </c>
      <c r="G20" s="252">
        <v>6.7625800470410491</v>
      </c>
      <c r="H20" s="253">
        <v>8.3197417892767014</v>
      </c>
      <c r="I20" s="249">
        <v>3.2396518275619348</v>
      </c>
      <c r="J20" s="249">
        <v>49.048019640496506</v>
      </c>
      <c r="K20" s="253">
        <v>32.630006695623806</v>
      </c>
      <c r="L20" s="244">
        <v>186656</v>
      </c>
      <c r="M20" s="249">
        <v>9.5081880365216787</v>
      </c>
      <c r="N20" s="252">
        <v>6.1289544882269427</v>
      </c>
      <c r="O20" s="253">
        <v>7.9558543837561277</v>
      </c>
      <c r="P20" s="249">
        <v>7.953175644906378</v>
      </c>
      <c r="Q20" s="249">
        <v>69.148964667434569</v>
      </c>
      <c r="R20" s="253">
        <v>8.8130508156759788</v>
      </c>
      <c r="S20" s="274">
        <v>2004</v>
      </c>
      <c r="T20" s="169" t="s">
        <v>39</v>
      </c>
      <c r="U20" s="170" t="s">
        <v>39</v>
      </c>
      <c r="V20" s="169" t="s">
        <v>39</v>
      </c>
      <c r="W20" s="170" t="s">
        <v>39</v>
      </c>
      <c r="X20" s="174"/>
    </row>
    <row r="21" spans="1:24">
      <c r="A21" s="39">
        <v>2005</v>
      </c>
      <c r="B21" s="240">
        <v>355961</v>
      </c>
      <c r="C21" s="241">
        <v>65769</v>
      </c>
      <c r="D21" s="247">
        <v>18.5</v>
      </c>
      <c r="E21" s="248">
        <v>15.7</v>
      </c>
      <c r="F21" s="241">
        <v>55773</v>
      </c>
      <c r="G21" s="254">
        <v>10.060423502411561</v>
      </c>
      <c r="H21" s="255">
        <v>10.155451562584046</v>
      </c>
      <c r="I21" s="250">
        <v>3.4425259534183206</v>
      </c>
      <c r="J21" s="250">
        <v>39.685869506750578</v>
      </c>
      <c r="K21" s="255">
        <v>36.655729474835489</v>
      </c>
      <c r="L21" s="241">
        <v>189450</v>
      </c>
      <c r="M21" s="251">
        <v>9.5404038242188776</v>
      </c>
      <c r="N21" s="254">
        <v>8.8572182633940351</v>
      </c>
      <c r="O21" s="255">
        <v>9.0076537344945891</v>
      </c>
      <c r="P21" s="250">
        <v>8.0680918448139352</v>
      </c>
      <c r="Q21" s="250">
        <v>64.634468197413568</v>
      </c>
      <c r="R21" s="255">
        <v>9.4325679598838743</v>
      </c>
      <c r="S21" s="275">
        <v>2005</v>
      </c>
      <c r="T21" s="167" t="s">
        <v>39</v>
      </c>
      <c r="U21" s="167" t="s">
        <v>39</v>
      </c>
      <c r="V21" s="167" t="s">
        <v>39</v>
      </c>
      <c r="W21" s="168" t="s">
        <v>39</v>
      </c>
      <c r="X21" s="174"/>
    </row>
    <row r="22" spans="1:24">
      <c r="A22" s="40">
        <v>2006</v>
      </c>
      <c r="B22" s="243">
        <v>344822</v>
      </c>
      <c r="C22" s="244">
        <v>63413</v>
      </c>
      <c r="D22" s="245">
        <v>18.399999999999999</v>
      </c>
      <c r="E22" s="246">
        <v>15.5</v>
      </c>
      <c r="F22" s="244">
        <v>53554</v>
      </c>
      <c r="G22" s="252">
        <v>16.271426970907868</v>
      </c>
      <c r="H22" s="253">
        <v>11.972961870261791</v>
      </c>
      <c r="I22" s="249">
        <v>3.8503193038801959</v>
      </c>
      <c r="J22" s="249">
        <v>28.406841692497292</v>
      </c>
      <c r="K22" s="253">
        <v>39.498450162452855</v>
      </c>
      <c r="L22" s="244">
        <v>188436</v>
      </c>
      <c r="M22" s="249">
        <v>9.5215717900015306</v>
      </c>
      <c r="N22" s="252">
        <v>13.293708705919812</v>
      </c>
      <c r="O22" s="253">
        <v>10.136121208904928</v>
      </c>
      <c r="P22" s="249">
        <v>8.3954679332395781</v>
      </c>
      <c r="Q22" s="249">
        <v>58.327805344017833</v>
      </c>
      <c r="R22" s="253">
        <v>9.8468968079178509</v>
      </c>
      <c r="S22" s="274">
        <v>2006</v>
      </c>
      <c r="T22" s="169" t="s">
        <v>39</v>
      </c>
      <c r="U22" s="170" t="s">
        <v>39</v>
      </c>
      <c r="V22" s="169" t="s">
        <v>39</v>
      </c>
      <c r="W22" s="170" t="s">
        <v>39</v>
      </c>
      <c r="X22" s="174"/>
    </row>
    <row r="23" spans="1:24" ht="12.75" customHeight="1">
      <c r="A23" s="41">
        <v>2007</v>
      </c>
      <c r="B23" s="256">
        <v>361360</v>
      </c>
      <c r="C23" s="257">
        <v>64028</v>
      </c>
      <c r="D23" s="258">
        <v>17.718618552136373</v>
      </c>
      <c r="E23" s="259">
        <v>14.876854106707993</v>
      </c>
      <c r="F23" s="257">
        <v>53759</v>
      </c>
      <c r="G23" s="260">
        <v>22.163730724157816</v>
      </c>
      <c r="H23" s="261">
        <v>12.645324503804014</v>
      </c>
      <c r="I23" s="251">
        <v>4.5908592049703305</v>
      </c>
      <c r="J23" s="251">
        <v>19.723209137074722</v>
      </c>
      <c r="K23" s="261">
        <v>40.876876429993118</v>
      </c>
      <c r="L23" s="257">
        <v>177852</v>
      </c>
      <c r="M23" s="251">
        <v>9.1609942284067465</v>
      </c>
      <c r="N23" s="260">
        <v>19.120044981726174</v>
      </c>
      <c r="O23" s="261">
        <v>11.664323868428452</v>
      </c>
      <c r="P23" s="251">
        <v>9.5558054540342976</v>
      </c>
      <c r="Q23" s="251">
        <v>49.465842001686816</v>
      </c>
      <c r="R23" s="261">
        <v>10.193983694124261</v>
      </c>
      <c r="S23" s="276">
        <v>2007</v>
      </c>
      <c r="T23" s="167" t="s">
        <v>39</v>
      </c>
      <c r="U23" s="167" t="s">
        <v>39</v>
      </c>
      <c r="V23" s="167" t="s">
        <v>39</v>
      </c>
      <c r="W23" s="168" t="s">
        <v>39</v>
      </c>
      <c r="X23" s="174"/>
    </row>
    <row r="24" spans="1:24">
      <c r="A24" s="40">
        <v>2008</v>
      </c>
      <c r="B24" s="243">
        <v>396610</v>
      </c>
      <c r="C24" s="244">
        <v>69809</v>
      </c>
      <c r="D24" s="245">
        <v>17.601422051889763</v>
      </c>
      <c r="E24" s="246">
        <v>14.712185774438366</v>
      </c>
      <c r="F24" s="244">
        <v>58350</v>
      </c>
      <c r="G24" s="252">
        <v>25.885175664095971</v>
      </c>
      <c r="H24" s="253">
        <v>15.06598114824336</v>
      </c>
      <c r="I24" s="249">
        <v>4.3821765209940011</v>
      </c>
      <c r="J24" s="249">
        <v>13.189374464438734</v>
      </c>
      <c r="K24" s="253">
        <v>41.477292202227936</v>
      </c>
      <c r="L24" s="244">
        <v>180222</v>
      </c>
      <c r="M24" s="249">
        <v>8.8985027948849229</v>
      </c>
      <c r="N24" s="252">
        <v>25.08045721895461</v>
      </c>
      <c r="O24" s="253">
        <v>13.625013871934302</v>
      </c>
      <c r="P24" s="249">
        <v>9.9017867051381643</v>
      </c>
      <c r="Q24" s="249">
        <v>40.550438353123958</v>
      </c>
      <c r="R24" s="253">
        <v>10.842303850848962</v>
      </c>
      <c r="S24" s="274">
        <v>2008</v>
      </c>
      <c r="T24" s="169" t="s">
        <v>39</v>
      </c>
      <c r="U24" s="170" t="s">
        <v>39</v>
      </c>
      <c r="V24" s="169" t="s">
        <v>39</v>
      </c>
      <c r="W24" s="170" t="s">
        <v>39</v>
      </c>
      <c r="X24" s="174"/>
    </row>
    <row r="25" spans="1:24">
      <c r="A25" s="41">
        <v>2009</v>
      </c>
      <c r="B25" s="256">
        <v>424273</v>
      </c>
      <c r="C25" s="257">
        <v>74024</v>
      </c>
      <c r="D25" s="258">
        <v>17.447256836989393</v>
      </c>
      <c r="E25" s="259">
        <v>14.356322462188261</v>
      </c>
      <c r="F25" s="257">
        <v>60910</v>
      </c>
      <c r="G25" s="260">
        <v>26.53915613199803</v>
      </c>
      <c r="H25" s="261">
        <v>17.161385650960433</v>
      </c>
      <c r="I25" s="251">
        <v>4.5263503529798061</v>
      </c>
      <c r="J25" s="251">
        <v>9.8916434083073401</v>
      </c>
      <c r="K25" s="261">
        <v>41.88146445575439</v>
      </c>
      <c r="L25" s="257">
        <v>181249</v>
      </c>
      <c r="M25" s="251">
        <v>8.5447331624220126</v>
      </c>
      <c r="N25" s="260">
        <v>28.943448275862071</v>
      </c>
      <c r="O25" s="261">
        <v>16.700689655172411</v>
      </c>
      <c r="P25" s="251">
        <v>10.797241379310345</v>
      </c>
      <c r="Q25" s="251">
        <v>32.460689655172416</v>
      </c>
      <c r="R25" s="261">
        <v>11.097931034482759</v>
      </c>
      <c r="S25" s="276">
        <v>2009</v>
      </c>
      <c r="T25" s="167" t="s">
        <v>39</v>
      </c>
      <c r="U25" s="167" t="s">
        <v>39</v>
      </c>
      <c r="V25" s="167" t="s">
        <v>39</v>
      </c>
      <c r="W25" s="168" t="s">
        <v>39</v>
      </c>
      <c r="X25" s="174"/>
    </row>
    <row r="26" spans="1:24">
      <c r="A26" s="40">
        <v>2010</v>
      </c>
      <c r="B26" s="243">
        <v>444608</v>
      </c>
      <c r="C26" s="244">
        <v>80130</v>
      </c>
      <c r="D26" s="245">
        <v>18</v>
      </c>
      <c r="E26" s="246">
        <v>14.9</v>
      </c>
      <c r="F26" s="244">
        <v>66413</v>
      </c>
      <c r="G26" s="252">
        <v>26.193666902564257</v>
      </c>
      <c r="H26" s="253">
        <v>19.819914775721621</v>
      </c>
      <c r="I26" s="249">
        <v>4.7355186484573801</v>
      </c>
      <c r="J26" s="249">
        <v>7.1748001144354268</v>
      </c>
      <c r="K26" s="253">
        <v>42.076099558821319</v>
      </c>
      <c r="L26" s="244">
        <v>184960</v>
      </c>
      <c r="M26" s="249">
        <v>8.3416993867299496</v>
      </c>
      <c r="N26" s="252">
        <v>31.095912629757787</v>
      </c>
      <c r="O26" s="253">
        <v>20.436851211072664</v>
      </c>
      <c r="P26" s="249">
        <v>11.43760813148789</v>
      </c>
      <c r="Q26" s="249">
        <v>25.332504325259514</v>
      </c>
      <c r="R26" s="253">
        <v>11.697123702422145</v>
      </c>
      <c r="S26" s="274">
        <v>2010</v>
      </c>
      <c r="T26" s="169" t="s">
        <v>39</v>
      </c>
      <c r="U26" s="170" t="s">
        <v>39</v>
      </c>
      <c r="V26" s="169" t="s">
        <v>39</v>
      </c>
      <c r="W26" s="170" t="s">
        <v>39</v>
      </c>
      <c r="X26" s="174"/>
    </row>
    <row r="27" spans="1:24">
      <c r="A27" s="41">
        <v>2011</v>
      </c>
      <c r="B27" s="262">
        <v>518748</v>
      </c>
      <c r="C27" s="257">
        <v>88119</v>
      </c>
      <c r="D27" s="258">
        <v>17</v>
      </c>
      <c r="E27" s="259">
        <v>14.1</v>
      </c>
      <c r="F27" s="257">
        <v>72886</v>
      </c>
      <c r="G27" s="260">
        <v>26.039294240320498</v>
      </c>
      <c r="H27" s="261">
        <v>21.739428696869084</v>
      </c>
      <c r="I27" s="251">
        <v>4.4356940976319184</v>
      </c>
      <c r="J27" s="251">
        <v>5.7637955162857066</v>
      </c>
      <c r="K27" s="261">
        <v>42.021787448892788</v>
      </c>
      <c r="L27" s="257">
        <v>192853</v>
      </c>
      <c r="M27" s="263">
        <v>8.0997524542477155</v>
      </c>
      <c r="N27" s="260">
        <v>32.944440123408782</v>
      </c>
      <c r="O27" s="261">
        <v>24.041378237535973</v>
      </c>
      <c r="P27" s="251">
        <v>11.477534935573358</v>
      </c>
      <c r="Q27" s="251">
        <v>19.320214669051879</v>
      </c>
      <c r="R27" s="261">
        <v>12.216432034430012</v>
      </c>
      <c r="S27" s="276">
        <v>2011</v>
      </c>
      <c r="T27" s="167" t="s">
        <v>39</v>
      </c>
      <c r="U27" s="167" t="s">
        <v>39</v>
      </c>
      <c r="V27" s="167" t="s">
        <v>39</v>
      </c>
      <c r="W27" s="168" t="s">
        <v>39</v>
      </c>
      <c r="X27" s="174"/>
    </row>
    <row r="28" spans="1:24">
      <c r="A28" s="40">
        <v>2012</v>
      </c>
      <c r="B28" s="243">
        <v>495088</v>
      </c>
      <c r="C28" s="244">
        <v>95467</v>
      </c>
      <c r="D28" s="245">
        <v>19.282834566784089</v>
      </c>
      <c r="E28" s="246">
        <v>16.065224768122029</v>
      </c>
      <c r="F28" s="244">
        <v>79537</v>
      </c>
      <c r="G28" s="252">
        <v>26.376403434879364</v>
      </c>
      <c r="H28" s="253">
        <v>23.366483523391629</v>
      </c>
      <c r="I28" s="249">
        <v>3.9252171945132455</v>
      </c>
      <c r="J28" s="249">
        <v>5.123401687265047</v>
      </c>
      <c r="K28" s="253">
        <v>41.208494159950718</v>
      </c>
      <c r="L28" s="244">
        <v>204644</v>
      </c>
      <c r="M28" s="249">
        <v>8.1876955712330393</v>
      </c>
      <c r="N28" s="252">
        <v>33.971022991033252</v>
      </c>
      <c r="O28" s="253">
        <v>27.256957169732953</v>
      </c>
      <c r="P28" s="249">
        <v>11.348921302743776</v>
      </c>
      <c r="Q28" s="249">
        <v>14.969825795890445</v>
      </c>
      <c r="R28" s="253">
        <v>12.453272740599575</v>
      </c>
      <c r="S28" s="274">
        <v>2012</v>
      </c>
      <c r="T28" s="169" t="s">
        <v>39</v>
      </c>
      <c r="U28" s="170" t="s">
        <v>39</v>
      </c>
      <c r="V28" s="169" t="s">
        <v>39</v>
      </c>
      <c r="W28" s="170" t="s">
        <v>39</v>
      </c>
      <c r="X28" s="174"/>
    </row>
    <row r="29" spans="1:24">
      <c r="A29" s="41">
        <v>2013</v>
      </c>
      <c r="B29" s="264">
        <v>508621</v>
      </c>
      <c r="C29" s="257">
        <v>102480</v>
      </c>
      <c r="D29" s="258">
        <v>20.148597875431804</v>
      </c>
      <c r="E29" s="259">
        <v>16.941887967661579</v>
      </c>
      <c r="F29" s="257">
        <v>86170</v>
      </c>
      <c r="G29" s="260">
        <v>25.906928165254726</v>
      </c>
      <c r="H29" s="261">
        <v>24.788209353603342</v>
      </c>
      <c r="I29" s="251">
        <v>3.9398862713241263</v>
      </c>
      <c r="J29" s="251">
        <v>4.7522339561332245</v>
      </c>
      <c r="K29" s="261">
        <v>40.612742253684573</v>
      </c>
      <c r="L29" s="257">
        <v>218848</v>
      </c>
      <c r="M29" s="250">
        <v>8.3629328196429267</v>
      </c>
      <c r="N29" s="260">
        <v>34.249485949280327</v>
      </c>
      <c r="O29" s="261">
        <v>30.287868403015768</v>
      </c>
      <c r="P29" s="251">
        <v>11.060086817454879</v>
      </c>
      <c r="Q29" s="251">
        <v>12.017363490975553</v>
      </c>
      <c r="R29" s="261">
        <v>12.385195339273475</v>
      </c>
      <c r="S29" s="276">
        <v>2013</v>
      </c>
      <c r="T29" s="167" t="s">
        <v>39</v>
      </c>
      <c r="U29" s="167" t="s">
        <v>39</v>
      </c>
      <c r="V29" s="167" t="s">
        <v>39</v>
      </c>
      <c r="W29" s="168" t="s">
        <v>39</v>
      </c>
      <c r="X29" s="174"/>
    </row>
    <row r="30" spans="1:24">
      <c r="A30" s="40">
        <v>2014</v>
      </c>
      <c r="B30" s="244">
        <v>504882</v>
      </c>
      <c r="C30" s="244">
        <v>109223</v>
      </c>
      <c r="D30" s="245">
        <v>21.6</v>
      </c>
      <c r="E30" s="246">
        <v>18.399999999999999</v>
      </c>
      <c r="F30" s="244">
        <v>92916</v>
      </c>
      <c r="G30" s="252">
        <v>27.223513711309138</v>
      </c>
      <c r="H30" s="253">
        <v>25.212019458435574</v>
      </c>
      <c r="I30" s="249">
        <v>3.7173360885100522</v>
      </c>
      <c r="J30" s="249">
        <v>4.6020061130483443</v>
      </c>
      <c r="K30" s="253">
        <v>39.245124628696885</v>
      </c>
      <c r="L30" s="244">
        <v>235858</v>
      </c>
      <c r="M30" s="249">
        <v>8.7390094519639412</v>
      </c>
      <c r="N30" s="252">
        <v>34.740948020011871</v>
      </c>
      <c r="O30" s="253">
        <v>32.614686678538121</v>
      </c>
      <c r="P30" s="249">
        <v>10.599508182820317</v>
      </c>
      <c r="Q30" s="249">
        <v>10.150089035868735</v>
      </c>
      <c r="R30" s="253">
        <v>11.89476808276096</v>
      </c>
      <c r="S30" s="274">
        <v>2014</v>
      </c>
      <c r="T30" s="170" t="s">
        <v>39</v>
      </c>
      <c r="U30" s="170" t="s">
        <v>39</v>
      </c>
      <c r="V30" s="244">
        <v>490100</v>
      </c>
      <c r="W30" s="265">
        <v>485300</v>
      </c>
      <c r="X30" s="174"/>
    </row>
    <row r="31" spans="1:24">
      <c r="A31" s="41">
        <v>2015</v>
      </c>
      <c r="B31" s="262">
        <v>506580</v>
      </c>
      <c r="C31" s="262">
        <v>115473</v>
      </c>
      <c r="D31" s="258">
        <v>22.8</v>
      </c>
      <c r="E31" s="259">
        <v>19.600000000000001</v>
      </c>
      <c r="F31" s="257">
        <v>99087</v>
      </c>
      <c r="G31" s="260">
        <v>27.323463219191218</v>
      </c>
      <c r="H31" s="261">
        <v>26.204244754609583</v>
      </c>
      <c r="I31" s="251">
        <v>3.5161020113637509</v>
      </c>
      <c r="J31" s="251">
        <v>4.1458516253393478</v>
      </c>
      <c r="K31" s="261">
        <v>38.810338389496103</v>
      </c>
      <c r="L31" s="257">
        <v>251542</v>
      </c>
      <c r="M31" s="250">
        <v>9.1211143379194777</v>
      </c>
      <c r="N31" s="260">
        <v>35.447642522064086</v>
      </c>
      <c r="O31" s="261">
        <v>34.101932098274631</v>
      </c>
      <c r="P31" s="251">
        <v>10.123638387532798</v>
      </c>
      <c r="Q31" s="251">
        <v>8.9568259521348494</v>
      </c>
      <c r="R31" s="261">
        <v>11.36996103999364</v>
      </c>
      <c r="S31" s="276">
        <v>2015</v>
      </c>
      <c r="T31" s="167" t="s">
        <v>39</v>
      </c>
      <c r="U31" s="167" t="s">
        <v>39</v>
      </c>
      <c r="V31" s="257">
        <v>501400</v>
      </c>
      <c r="W31" s="266">
        <v>492200</v>
      </c>
      <c r="X31" s="174"/>
    </row>
    <row r="32" spans="1:24">
      <c r="A32" s="40">
        <v>2016</v>
      </c>
      <c r="B32" s="244">
        <v>509760</v>
      </c>
      <c r="C32" s="244">
        <v>118364</v>
      </c>
      <c r="D32" s="245">
        <v>23.2</v>
      </c>
      <c r="E32" s="246">
        <v>19.899999999999999</v>
      </c>
      <c r="F32" s="244">
        <v>101294</v>
      </c>
      <c r="G32" s="252">
        <v>28.382447307369564</v>
      </c>
      <c r="H32" s="253">
        <v>26.980601214275136</v>
      </c>
      <c r="I32" s="249">
        <v>3.3861493657140036</v>
      </c>
      <c r="J32" s="249">
        <v>4.1265610346019059</v>
      </c>
      <c r="K32" s="253">
        <v>37.12424107803939</v>
      </c>
      <c r="L32" s="244">
        <v>265484</v>
      </c>
      <c r="M32" s="249">
        <v>9.4578929180872162</v>
      </c>
      <c r="N32" s="252">
        <v>36.043467615872835</v>
      </c>
      <c r="O32" s="253">
        <v>35.508597472550242</v>
      </c>
      <c r="P32" s="249">
        <v>9.8781475412923516</v>
      </c>
      <c r="Q32" s="249">
        <v>8.3488709343277403</v>
      </c>
      <c r="R32" s="253">
        <v>10.220916435956834</v>
      </c>
      <c r="S32" s="274">
        <v>2016</v>
      </c>
      <c r="T32" s="170" t="s">
        <v>39</v>
      </c>
      <c r="U32" s="170" t="s">
        <v>39</v>
      </c>
      <c r="V32" s="244">
        <v>509000</v>
      </c>
      <c r="W32" s="265">
        <v>495600</v>
      </c>
      <c r="X32" s="174"/>
    </row>
    <row r="33" spans="1:24">
      <c r="A33" s="41">
        <v>2017</v>
      </c>
      <c r="B33" s="262">
        <v>512419</v>
      </c>
      <c r="C33" s="262">
        <v>121742</v>
      </c>
      <c r="D33" s="267">
        <v>23.8</v>
      </c>
      <c r="E33" s="259">
        <v>20.5</v>
      </c>
      <c r="F33" s="257">
        <v>104940</v>
      </c>
      <c r="G33" s="260">
        <v>29.297693920335433</v>
      </c>
      <c r="H33" s="260">
        <v>27.725366876310272</v>
      </c>
      <c r="I33" s="260">
        <v>3.2494758909853245</v>
      </c>
      <c r="J33" s="260">
        <v>4.2262245092433774</v>
      </c>
      <c r="K33" s="260">
        <v>35.501238803125595</v>
      </c>
      <c r="L33" s="257">
        <v>282002</v>
      </c>
      <c r="M33" s="251">
        <v>9.912273486824855</v>
      </c>
      <c r="N33" s="260">
        <v>36.546099290780141</v>
      </c>
      <c r="O33" s="260">
        <v>36.778368794326241</v>
      </c>
      <c r="P33" s="260">
        <v>9.3138297872340434</v>
      </c>
      <c r="Q33" s="260">
        <v>7.9202127659574462</v>
      </c>
      <c r="R33" s="260">
        <v>9.4414893617021285</v>
      </c>
      <c r="S33" s="276">
        <v>2017</v>
      </c>
      <c r="T33" s="167" t="s">
        <v>39</v>
      </c>
      <c r="U33" s="167" t="s">
        <v>39</v>
      </c>
      <c r="V33" s="257">
        <v>503700</v>
      </c>
      <c r="W33" s="266">
        <v>486800</v>
      </c>
      <c r="X33" s="174"/>
    </row>
    <row r="34" spans="1:24">
      <c r="A34" s="40">
        <v>2018</v>
      </c>
      <c r="B34" s="244">
        <v>511997</v>
      </c>
      <c r="C34" s="244">
        <v>125592</v>
      </c>
      <c r="D34" s="245">
        <v>24.5</v>
      </c>
      <c r="E34" s="246">
        <v>21.5</v>
      </c>
      <c r="F34" s="244">
        <v>109770</v>
      </c>
      <c r="G34" s="185">
        <v>29.39224510205009</v>
      </c>
      <c r="H34" s="268">
        <v>29.737715350697759</v>
      </c>
      <c r="I34" s="269">
        <v>3.0274103368334924</v>
      </c>
      <c r="J34" s="269">
        <v>0</v>
      </c>
      <c r="K34" s="268">
        <v>33.737897177144418</v>
      </c>
      <c r="L34" s="244">
        <v>302157</v>
      </c>
      <c r="M34" s="249">
        <v>10.534644807828682</v>
      </c>
      <c r="N34" s="185">
        <v>37.086925584550976</v>
      </c>
      <c r="O34" s="268">
        <v>37.7471827373368</v>
      </c>
      <c r="P34" s="269">
        <v>8.970561466796843</v>
      </c>
      <c r="Q34" s="269">
        <v>7.578891628468833</v>
      </c>
      <c r="R34" s="268">
        <v>8.616438582846552</v>
      </c>
      <c r="S34" s="274">
        <v>2018</v>
      </c>
      <c r="T34" s="244">
        <v>510371</v>
      </c>
      <c r="U34" s="244">
        <v>388135</v>
      </c>
      <c r="V34" s="244">
        <v>505500</v>
      </c>
      <c r="W34" s="265">
        <v>484900</v>
      </c>
      <c r="X34" s="174"/>
    </row>
    <row r="35" spans="1:24" ht="13.5">
      <c r="A35" s="41" t="s">
        <v>150</v>
      </c>
      <c r="B35" s="262">
        <v>507566</v>
      </c>
      <c r="C35" s="262">
        <v>123862</v>
      </c>
      <c r="D35" s="267">
        <v>24.4</v>
      </c>
      <c r="E35" s="167" t="s">
        <v>39</v>
      </c>
      <c r="F35" s="167" t="s">
        <v>39</v>
      </c>
      <c r="G35" s="167" t="s">
        <v>39</v>
      </c>
      <c r="H35" s="167" t="s">
        <v>39</v>
      </c>
      <c r="I35" s="168" t="s">
        <v>39</v>
      </c>
      <c r="J35" s="168" t="s">
        <v>39</v>
      </c>
      <c r="K35" s="167" t="s">
        <v>39</v>
      </c>
      <c r="L35" s="168" t="s">
        <v>39</v>
      </c>
      <c r="M35" s="168" t="s">
        <v>39</v>
      </c>
      <c r="N35" s="167" t="s">
        <v>39</v>
      </c>
      <c r="O35" s="167" t="s">
        <v>39</v>
      </c>
      <c r="P35" s="168" t="s">
        <v>39</v>
      </c>
      <c r="Q35" s="168" t="s">
        <v>39</v>
      </c>
      <c r="R35" s="168" t="s">
        <v>39</v>
      </c>
      <c r="S35" s="276">
        <v>2019</v>
      </c>
      <c r="T35" s="257">
        <v>513968.04543427576</v>
      </c>
      <c r="U35" s="257">
        <v>385135.04543427576</v>
      </c>
      <c r="V35" s="257">
        <v>503800</v>
      </c>
      <c r="W35" s="266">
        <v>480000</v>
      </c>
    </row>
    <row r="36" spans="1:24" ht="13.5" customHeight="1">
      <c r="A36" s="40">
        <v>2020</v>
      </c>
      <c r="B36" s="243" t="s">
        <v>17</v>
      </c>
      <c r="C36" s="243" t="s">
        <v>17</v>
      </c>
      <c r="D36" s="243" t="s">
        <v>17</v>
      </c>
      <c r="E36" s="243" t="s">
        <v>17</v>
      </c>
      <c r="F36" s="243" t="s">
        <v>17</v>
      </c>
      <c r="G36" s="243" t="s">
        <v>17</v>
      </c>
      <c r="H36" s="243" t="s">
        <v>17</v>
      </c>
      <c r="I36" s="243" t="s">
        <v>17</v>
      </c>
      <c r="J36" s="243" t="s">
        <v>17</v>
      </c>
      <c r="K36" s="243" t="s">
        <v>17</v>
      </c>
      <c r="L36" s="243" t="s">
        <v>17</v>
      </c>
      <c r="M36" s="243" t="s">
        <v>17</v>
      </c>
      <c r="N36" s="243" t="s">
        <v>17</v>
      </c>
      <c r="O36" s="243" t="s">
        <v>17</v>
      </c>
      <c r="P36" s="243" t="s">
        <v>17</v>
      </c>
      <c r="Q36" s="243" t="s">
        <v>17</v>
      </c>
      <c r="R36" s="243" t="s">
        <v>17</v>
      </c>
      <c r="S36" s="277">
        <v>2020</v>
      </c>
      <c r="T36" s="244">
        <v>500683.30460511945</v>
      </c>
      <c r="U36" s="244">
        <v>371850.30460511945</v>
      </c>
      <c r="V36" s="244">
        <v>499500</v>
      </c>
      <c r="W36" s="265">
        <v>472500</v>
      </c>
    </row>
    <row r="37" spans="1:24" ht="12.75" customHeight="1">
      <c r="A37" s="175">
        <v>2021</v>
      </c>
      <c r="B37" s="262" t="s">
        <v>17</v>
      </c>
      <c r="C37" s="262" t="s">
        <v>17</v>
      </c>
      <c r="D37" s="262" t="s">
        <v>17</v>
      </c>
      <c r="E37" s="262" t="s">
        <v>17</v>
      </c>
      <c r="F37" s="262" t="s">
        <v>17</v>
      </c>
      <c r="G37" s="262" t="s">
        <v>17</v>
      </c>
      <c r="H37" s="262" t="s">
        <v>17</v>
      </c>
      <c r="I37" s="262" t="s">
        <v>17</v>
      </c>
      <c r="J37" s="262" t="s">
        <v>17</v>
      </c>
      <c r="K37" s="262" t="s">
        <v>17</v>
      </c>
      <c r="L37" s="262" t="s">
        <v>17</v>
      </c>
      <c r="M37" s="262" t="s">
        <v>17</v>
      </c>
      <c r="N37" s="262" t="s">
        <v>17</v>
      </c>
      <c r="O37" s="262" t="s">
        <v>17</v>
      </c>
      <c r="P37" s="262" t="s">
        <v>17</v>
      </c>
      <c r="Q37" s="262" t="s">
        <v>17</v>
      </c>
      <c r="R37" s="262" t="s">
        <v>17</v>
      </c>
      <c r="S37" s="276">
        <v>2021</v>
      </c>
      <c r="T37" s="257">
        <v>500353.79778676137</v>
      </c>
      <c r="U37" s="257">
        <v>371520.79778676142</v>
      </c>
      <c r="V37" s="257">
        <v>502100</v>
      </c>
      <c r="W37" s="266">
        <v>471100</v>
      </c>
    </row>
    <row r="38" spans="1:24">
      <c r="A38" s="176">
        <v>2022</v>
      </c>
      <c r="B38" s="243" t="s">
        <v>17</v>
      </c>
      <c r="C38" s="243" t="s">
        <v>17</v>
      </c>
      <c r="D38" s="243" t="s">
        <v>17</v>
      </c>
      <c r="E38" s="243" t="s">
        <v>17</v>
      </c>
      <c r="F38" s="243" t="s">
        <v>17</v>
      </c>
      <c r="G38" s="243" t="s">
        <v>17</v>
      </c>
      <c r="H38" s="243" t="s">
        <v>17</v>
      </c>
      <c r="I38" s="243" t="s">
        <v>17</v>
      </c>
      <c r="J38" s="243" t="s">
        <v>17</v>
      </c>
      <c r="K38" s="243" t="s">
        <v>17</v>
      </c>
      <c r="L38" s="243" t="s">
        <v>17</v>
      </c>
      <c r="M38" s="243" t="s">
        <v>17</v>
      </c>
      <c r="N38" s="243" t="s">
        <v>17</v>
      </c>
      <c r="O38" s="243" t="s">
        <v>17</v>
      </c>
      <c r="P38" s="243" t="s">
        <v>17</v>
      </c>
      <c r="Q38" s="243" t="s">
        <v>17</v>
      </c>
      <c r="R38" s="243" t="s">
        <v>17</v>
      </c>
      <c r="S38" s="274">
        <v>2022</v>
      </c>
      <c r="T38" s="244">
        <v>502223.73776646366</v>
      </c>
      <c r="U38" s="244">
        <v>373390.73776646366</v>
      </c>
      <c r="V38" s="244">
        <v>500000</v>
      </c>
      <c r="W38" s="265">
        <v>466700</v>
      </c>
    </row>
    <row r="39" spans="1:24">
      <c r="A39" s="175">
        <v>2023</v>
      </c>
      <c r="B39" s="262" t="s">
        <v>17</v>
      </c>
      <c r="C39" s="262" t="s">
        <v>17</v>
      </c>
      <c r="D39" s="262" t="s">
        <v>17</v>
      </c>
      <c r="E39" s="262" t="s">
        <v>17</v>
      </c>
      <c r="F39" s="262" t="s">
        <v>17</v>
      </c>
      <c r="G39" s="262" t="s">
        <v>17</v>
      </c>
      <c r="H39" s="262" t="s">
        <v>17</v>
      </c>
      <c r="I39" s="262" t="s">
        <v>17</v>
      </c>
      <c r="J39" s="262" t="s">
        <v>17</v>
      </c>
      <c r="K39" s="262" t="s">
        <v>17</v>
      </c>
      <c r="L39" s="262" t="s">
        <v>17</v>
      </c>
      <c r="M39" s="262" t="s">
        <v>17</v>
      </c>
      <c r="N39" s="262" t="s">
        <v>17</v>
      </c>
      <c r="O39" s="262" t="s">
        <v>17</v>
      </c>
      <c r="P39" s="262" t="s">
        <v>17</v>
      </c>
      <c r="Q39" s="262" t="s">
        <v>17</v>
      </c>
      <c r="R39" s="262" t="s">
        <v>17</v>
      </c>
      <c r="S39" s="276">
        <v>2023</v>
      </c>
      <c r="T39" s="257">
        <v>504152.85735579976</v>
      </c>
      <c r="U39" s="257">
        <v>375319.85735579976</v>
      </c>
      <c r="V39" s="257">
        <v>504000</v>
      </c>
      <c r="W39" s="266">
        <v>467500</v>
      </c>
    </row>
    <row r="40" spans="1:24">
      <c r="A40" s="176">
        <v>2024</v>
      </c>
      <c r="B40" s="243" t="s">
        <v>17</v>
      </c>
      <c r="C40" s="243" t="s">
        <v>17</v>
      </c>
      <c r="D40" s="243" t="s">
        <v>17</v>
      </c>
      <c r="E40" s="243" t="s">
        <v>17</v>
      </c>
      <c r="F40" s="243" t="s">
        <v>17</v>
      </c>
      <c r="G40" s="243" t="s">
        <v>17</v>
      </c>
      <c r="H40" s="243" t="s">
        <v>17</v>
      </c>
      <c r="I40" s="243" t="s">
        <v>17</v>
      </c>
      <c r="J40" s="243" t="s">
        <v>17</v>
      </c>
      <c r="K40" s="243" t="s">
        <v>17</v>
      </c>
      <c r="L40" s="243" t="s">
        <v>17</v>
      </c>
      <c r="M40" s="243" t="s">
        <v>17</v>
      </c>
      <c r="N40" s="243" t="s">
        <v>17</v>
      </c>
      <c r="O40" s="243" t="s">
        <v>17</v>
      </c>
      <c r="P40" s="243" t="s">
        <v>17</v>
      </c>
      <c r="Q40" s="243" t="s">
        <v>17</v>
      </c>
      <c r="R40" s="243" t="s">
        <v>17</v>
      </c>
      <c r="S40" s="274">
        <v>2024</v>
      </c>
      <c r="T40" s="244">
        <v>505152.93073482986</v>
      </c>
      <c r="U40" s="244">
        <v>376319.93073482998</v>
      </c>
      <c r="V40" s="244">
        <v>501600</v>
      </c>
      <c r="W40" s="265">
        <v>462400</v>
      </c>
    </row>
    <row r="41" spans="1:24">
      <c r="A41" s="175">
        <v>2025</v>
      </c>
      <c r="B41" s="262" t="s">
        <v>17</v>
      </c>
      <c r="C41" s="262" t="s">
        <v>17</v>
      </c>
      <c r="D41" s="262" t="s">
        <v>17</v>
      </c>
      <c r="E41" s="262" t="s">
        <v>17</v>
      </c>
      <c r="F41" s="262" t="s">
        <v>17</v>
      </c>
      <c r="G41" s="262" t="s">
        <v>17</v>
      </c>
      <c r="H41" s="262" t="s">
        <v>17</v>
      </c>
      <c r="I41" s="262" t="s">
        <v>17</v>
      </c>
      <c r="J41" s="262" t="s">
        <v>17</v>
      </c>
      <c r="K41" s="262" t="s">
        <v>17</v>
      </c>
      <c r="L41" s="262" t="s">
        <v>17</v>
      </c>
      <c r="M41" s="262" t="s">
        <v>17</v>
      </c>
      <c r="N41" s="262" t="s">
        <v>17</v>
      </c>
      <c r="O41" s="262" t="s">
        <v>17</v>
      </c>
      <c r="P41" s="262" t="s">
        <v>17</v>
      </c>
      <c r="Q41" s="262" t="s">
        <v>17</v>
      </c>
      <c r="R41" s="262" t="s">
        <v>17</v>
      </c>
      <c r="S41" s="276">
        <v>2025</v>
      </c>
      <c r="T41" s="257">
        <v>490558.75627127389</v>
      </c>
      <c r="U41" s="257">
        <v>361725.75627127389</v>
      </c>
      <c r="V41" s="257">
        <v>503400</v>
      </c>
      <c r="W41" s="266">
        <v>461400</v>
      </c>
    </row>
    <row r="42" spans="1:24" ht="12.75" customHeight="1">
      <c r="A42" s="176">
        <v>2026</v>
      </c>
      <c r="B42" s="243" t="s">
        <v>17</v>
      </c>
      <c r="C42" s="243" t="s">
        <v>17</v>
      </c>
      <c r="D42" s="243" t="s">
        <v>17</v>
      </c>
      <c r="E42" s="243" t="s">
        <v>17</v>
      </c>
      <c r="F42" s="243" t="s">
        <v>17</v>
      </c>
      <c r="G42" s="243" t="s">
        <v>17</v>
      </c>
      <c r="H42" s="243" t="s">
        <v>17</v>
      </c>
      <c r="I42" s="243" t="s">
        <v>17</v>
      </c>
      <c r="J42" s="243" t="s">
        <v>17</v>
      </c>
      <c r="K42" s="243" t="s">
        <v>17</v>
      </c>
      <c r="L42" s="243" t="s">
        <v>17</v>
      </c>
      <c r="M42" s="243" t="s">
        <v>17</v>
      </c>
      <c r="N42" s="243" t="s">
        <v>17</v>
      </c>
      <c r="O42" s="243" t="s">
        <v>17</v>
      </c>
      <c r="P42" s="243" t="s">
        <v>17</v>
      </c>
      <c r="Q42" s="243" t="s">
        <v>17</v>
      </c>
      <c r="R42" s="243" t="s">
        <v>17</v>
      </c>
      <c r="S42" s="274">
        <v>2026</v>
      </c>
      <c r="T42" s="244">
        <v>497952.17079136462</v>
      </c>
      <c r="U42" s="244">
        <v>369119.17079136451</v>
      </c>
      <c r="V42" s="244">
        <v>503600</v>
      </c>
      <c r="W42" s="265">
        <v>459000</v>
      </c>
    </row>
    <row r="43" spans="1:24" ht="12.75" customHeight="1">
      <c r="A43" s="175">
        <v>2027</v>
      </c>
      <c r="B43" s="262" t="s">
        <v>17</v>
      </c>
      <c r="C43" s="262" t="s">
        <v>17</v>
      </c>
      <c r="D43" s="262" t="s">
        <v>17</v>
      </c>
      <c r="E43" s="262" t="s">
        <v>17</v>
      </c>
      <c r="F43" s="262" t="s">
        <v>17</v>
      </c>
      <c r="G43" s="262" t="s">
        <v>17</v>
      </c>
      <c r="H43" s="262" t="s">
        <v>17</v>
      </c>
      <c r="I43" s="262" t="s">
        <v>17</v>
      </c>
      <c r="J43" s="262" t="s">
        <v>17</v>
      </c>
      <c r="K43" s="262" t="s">
        <v>17</v>
      </c>
      <c r="L43" s="262" t="s">
        <v>17</v>
      </c>
      <c r="M43" s="262" t="s">
        <v>17</v>
      </c>
      <c r="N43" s="262" t="s">
        <v>17</v>
      </c>
      <c r="O43" s="262" t="s">
        <v>17</v>
      </c>
      <c r="P43" s="262" t="s">
        <v>17</v>
      </c>
      <c r="Q43" s="262" t="s">
        <v>17</v>
      </c>
      <c r="R43" s="262" t="s">
        <v>17</v>
      </c>
      <c r="S43" s="276">
        <v>2027</v>
      </c>
      <c r="T43" s="257">
        <v>506583.04649727012</v>
      </c>
      <c r="U43" s="257">
        <v>377750.04649727023</v>
      </c>
      <c r="V43" s="257">
        <v>503600</v>
      </c>
      <c r="W43" s="266">
        <v>456400</v>
      </c>
    </row>
    <row r="44" spans="1:24">
      <c r="A44" s="176">
        <v>2028</v>
      </c>
      <c r="B44" s="243" t="s">
        <v>17</v>
      </c>
      <c r="C44" s="243" t="s">
        <v>17</v>
      </c>
      <c r="D44" s="243" t="s">
        <v>17</v>
      </c>
      <c r="E44" s="243" t="s">
        <v>17</v>
      </c>
      <c r="F44" s="243" t="s">
        <v>17</v>
      </c>
      <c r="G44" s="243" t="s">
        <v>17</v>
      </c>
      <c r="H44" s="243" t="s">
        <v>17</v>
      </c>
      <c r="I44" s="243" t="s">
        <v>17</v>
      </c>
      <c r="J44" s="243" t="s">
        <v>17</v>
      </c>
      <c r="K44" s="243" t="s">
        <v>17</v>
      </c>
      <c r="L44" s="243" t="s">
        <v>17</v>
      </c>
      <c r="M44" s="243" t="s">
        <v>17</v>
      </c>
      <c r="N44" s="243" t="s">
        <v>17</v>
      </c>
      <c r="O44" s="243" t="s">
        <v>17</v>
      </c>
      <c r="P44" s="243" t="s">
        <v>17</v>
      </c>
      <c r="Q44" s="243" t="s">
        <v>17</v>
      </c>
      <c r="R44" s="243" t="s">
        <v>17</v>
      </c>
      <c r="S44" s="274">
        <v>2028</v>
      </c>
      <c r="T44" s="244">
        <v>509518.62206199754</v>
      </c>
      <c r="U44" s="244">
        <v>380685.62206199742</v>
      </c>
      <c r="V44" s="244">
        <v>504100</v>
      </c>
      <c r="W44" s="265">
        <v>454400</v>
      </c>
    </row>
    <row r="45" spans="1:24">
      <c r="A45" s="175">
        <v>2029</v>
      </c>
      <c r="B45" s="262" t="s">
        <v>17</v>
      </c>
      <c r="C45" s="262" t="s">
        <v>17</v>
      </c>
      <c r="D45" s="262" t="s">
        <v>17</v>
      </c>
      <c r="E45" s="262" t="s">
        <v>17</v>
      </c>
      <c r="F45" s="262" t="s">
        <v>17</v>
      </c>
      <c r="G45" s="262" t="s">
        <v>17</v>
      </c>
      <c r="H45" s="262" t="s">
        <v>17</v>
      </c>
      <c r="I45" s="262" t="s">
        <v>17</v>
      </c>
      <c r="J45" s="262" t="s">
        <v>17</v>
      </c>
      <c r="K45" s="262" t="s">
        <v>17</v>
      </c>
      <c r="L45" s="262" t="s">
        <v>17</v>
      </c>
      <c r="M45" s="262" t="s">
        <v>17</v>
      </c>
      <c r="N45" s="262" t="s">
        <v>17</v>
      </c>
      <c r="O45" s="262" t="s">
        <v>17</v>
      </c>
      <c r="P45" s="262" t="s">
        <v>17</v>
      </c>
      <c r="Q45" s="262" t="s">
        <v>17</v>
      </c>
      <c r="R45" s="262" t="s">
        <v>17</v>
      </c>
      <c r="S45" s="276">
        <v>2029</v>
      </c>
      <c r="T45" s="257">
        <v>511141.87139508134</v>
      </c>
      <c r="U45" s="257">
        <v>382308.87139508134</v>
      </c>
      <c r="V45" s="257">
        <v>503500</v>
      </c>
      <c r="W45" s="266">
        <v>451100</v>
      </c>
    </row>
    <row r="46" spans="1:24">
      <c r="A46" s="177">
        <v>2030</v>
      </c>
      <c r="B46" s="270" t="s">
        <v>17</v>
      </c>
      <c r="C46" s="270" t="s">
        <v>17</v>
      </c>
      <c r="D46" s="270" t="s">
        <v>17</v>
      </c>
      <c r="E46" s="270" t="s">
        <v>17</v>
      </c>
      <c r="F46" s="270" t="s">
        <v>17</v>
      </c>
      <c r="G46" s="270" t="s">
        <v>17</v>
      </c>
      <c r="H46" s="270" t="s">
        <v>17</v>
      </c>
      <c r="I46" s="270" t="s">
        <v>17</v>
      </c>
      <c r="J46" s="270" t="s">
        <v>17</v>
      </c>
      <c r="K46" s="270" t="s">
        <v>17</v>
      </c>
      <c r="L46" s="270" t="s">
        <v>17</v>
      </c>
      <c r="M46" s="270" t="s">
        <v>17</v>
      </c>
      <c r="N46" s="270" t="s">
        <v>17</v>
      </c>
      <c r="O46" s="270" t="s">
        <v>17</v>
      </c>
      <c r="P46" s="270" t="s">
        <v>17</v>
      </c>
      <c r="Q46" s="270" t="s">
        <v>17</v>
      </c>
      <c r="R46" s="270" t="s">
        <v>17</v>
      </c>
      <c r="S46" s="278">
        <v>2030</v>
      </c>
      <c r="T46" s="271">
        <v>510253.21852581337</v>
      </c>
      <c r="U46" s="271">
        <v>381420.21852581349</v>
      </c>
      <c r="V46" s="271">
        <v>503900</v>
      </c>
      <c r="W46" s="272">
        <v>449600</v>
      </c>
    </row>
    <row r="47" spans="1:24" ht="114" customHeight="1">
      <c r="A47" s="524" t="s">
        <v>269</v>
      </c>
      <c r="B47" s="525"/>
      <c r="C47" s="525"/>
      <c r="D47" s="525"/>
      <c r="E47" s="525"/>
      <c r="F47" s="525"/>
      <c r="G47" s="525"/>
      <c r="H47" s="525"/>
      <c r="I47" s="525"/>
      <c r="J47" s="525"/>
      <c r="K47" s="525"/>
      <c r="L47" s="525"/>
      <c r="M47" s="525"/>
      <c r="N47" s="525"/>
      <c r="O47" s="525"/>
      <c r="P47" s="525"/>
      <c r="Q47" s="525"/>
      <c r="R47" s="525"/>
      <c r="S47" s="525"/>
      <c r="T47" s="525"/>
      <c r="U47" s="525"/>
      <c r="V47" s="525"/>
      <c r="W47" s="525"/>
    </row>
    <row r="48" spans="1:24">
      <c r="A48" s="549"/>
      <c r="B48" s="549"/>
      <c r="C48" s="549"/>
      <c r="D48" s="549"/>
      <c r="E48" s="549"/>
      <c r="F48" s="549"/>
      <c r="G48" s="549"/>
      <c r="H48" s="549"/>
      <c r="I48" s="549"/>
      <c r="J48" s="549"/>
      <c r="K48" s="549"/>
    </row>
    <row r="49" spans="1:11">
      <c r="A49" s="173"/>
      <c r="B49" s="173"/>
      <c r="C49" s="173"/>
      <c r="D49" s="173"/>
      <c r="E49" s="173"/>
      <c r="F49" s="173"/>
      <c r="G49" s="173"/>
      <c r="H49" s="173"/>
      <c r="I49" s="173"/>
      <c r="J49" s="173"/>
      <c r="K49" s="173"/>
    </row>
    <row r="50" spans="1:11">
      <c r="A50" s="173"/>
      <c r="B50" s="173"/>
      <c r="C50" s="173"/>
      <c r="D50" s="173"/>
      <c r="E50" s="173"/>
      <c r="F50" s="173"/>
      <c r="G50" s="173"/>
      <c r="H50" s="173"/>
      <c r="I50" s="173"/>
      <c r="J50" s="173"/>
      <c r="K50" s="173"/>
    </row>
  </sheetData>
  <mergeCells count="26">
    <mergeCell ref="A48:K48"/>
    <mergeCell ref="A3:A6"/>
    <mergeCell ref="B6:C6"/>
    <mergeCell ref="D6:E6"/>
    <mergeCell ref="G6:K6"/>
    <mergeCell ref="B4:B5"/>
    <mergeCell ref="C4:C5"/>
    <mergeCell ref="D4:D5"/>
    <mergeCell ref="E4:E5"/>
    <mergeCell ref="F4:F5"/>
    <mergeCell ref="A1:W1"/>
    <mergeCell ref="A47:W47"/>
    <mergeCell ref="G4:K4"/>
    <mergeCell ref="B3:K3"/>
    <mergeCell ref="U4:U5"/>
    <mergeCell ref="V4:V5"/>
    <mergeCell ref="W4:W5"/>
    <mergeCell ref="S3:W3"/>
    <mergeCell ref="N4:R4"/>
    <mergeCell ref="L3:R3"/>
    <mergeCell ref="L4:M5"/>
    <mergeCell ref="S4:S6"/>
    <mergeCell ref="T6:W6"/>
    <mergeCell ref="T4:T5"/>
    <mergeCell ref="A2:R2"/>
    <mergeCell ref="M6:R6"/>
  </mergeCells>
  <hyperlinks>
    <hyperlink ref="A1" location="Inhalt!A1" display="Zurück zum Inhalt"/>
  </hyperlinks>
  <pageMargins left="0.70866141732283472" right="0.70866141732283472" top="0.78740157480314965" bottom="0.78740157480314965" header="0.31496062992125984" footer="0.31496062992125984"/>
  <pageSetup paperSize="9" scale="32" orientation="portrait" r:id="rId1"/>
  <headerFooter scaleWithDoc="0">
    <oddHeader>&amp;CBildungsbericht 2014 - (Web-)Tabellen F2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Z74"/>
  <sheetViews>
    <sheetView showGridLines="0" zoomScaleNormal="100" workbookViewId="0">
      <selection activeCell="P11" sqref="P11"/>
    </sheetView>
  </sheetViews>
  <sheetFormatPr baseColWidth="10" defaultColWidth="10.85546875" defaultRowHeight="12.75"/>
  <cols>
    <col min="1" max="1" width="18.7109375" customWidth="1"/>
    <col min="2" max="13" width="10.28515625" style="2" customWidth="1"/>
    <col min="14" max="15" width="12.140625" style="2" customWidth="1"/>
    <col min="16" max="16384" width="10.85546875" style="5"/>
  </cols>
  <sheetData>
    <row r="1" spans="1:26" s="279" customFormat="1" ht="24" customHeight="1">
      <c r="A1" s="502" t="s">
        <v>149</v>
      </c>
      <c r="B1" s="502"/>
      <c r="C1" s="502"/>
      <c r="D1" s="502"/>
      <c r="E1" s="502"/>
      <c r="F1" s="502"/>
      <c r="G1" s="502"/>
      <c r="H1" s="502"/>
      <c r="I1" s="502"/>
      <c r="J1" s="502"/>
      <c r="K1" s="502"/>
      <c r="L1" s="502"/>
      <c r="M1" s="502"/>
      <c r="N1" s="502"/>
      <c r="O1" s="502"/>
    </row>
    <row r="2" spans="1:26" ht="15" customHeight="1">
      <c r="A2" s="509" t="s">
        <v>187</v>
      </c>
      <c r="B2" s="509"/>
      <c r="C2" s="509"/>
      <c r="D2" s="509"/>
      <c r="E2" s="509"/>
      <c r="F2" s="509"/>
      <c r="G2" s="509"/>
      <c r="H2" s="509"/>
      <c r="I2" s="509"/>
      <c r="J2" s="509"/>
      <c r="K2" s="509"/>
      <c r="L2" s="509"/>
      <c r="M2" s="509"/>
      <c r="N2" s="509"/>
      <c r="O2" s="509"/>
      <c r="Q2" s="83"/>
    </row>
    <row r="3" spans="1:26" ht="12.75" customHeight="1">
      <c r="A3" s="561" t="s">
        <v>134</v>
      </c>
      <c r="B3" s="558" t="s">
        <v>64</v>
      </c>
      <c r="C3" s="559"/>
      <c r="D3" s="559"/>
      <c r="E3" s="559"/>
      <c r="F3" s="559"/>
      <c r="G3" s="559"/>
      <c r="H3" s="559"/>
      <c r="I3" s="559"/>
      <c r="J3" s="559"/>
      <c r="K3" s="559"/>
      <c r="L3" s="559"/>
      <c r="M3" s="559"/>
      <c r="N3" s="280"/>
      <c r="O3" s="280"/>
    </row>
    <row r="4" spans="1:26" ht="12.75" customHeight="1">
      <c r="A4" s="562"/>
      <c r="B4" s="556" t="s">
        <v>56</v>
      </c>
      <c r="C4" s="556" t="s">
        <v>57</v>
      </c>
      <c r="D4" s="556" t="s">
        <v>58</v>
      </c>
      <c r="E4" s="556" t="s">
        <v>59</v>
      </c>
      <c r="F4" s="556" t="s">
        <v>60</v>
      </c>
      <c r="G4" s="556" t="s">
        <v>61</v>
      </c>
      <c r="H4" s="556" t="s">
        <v>62</v>
      </c>
      <c r="I4" s="556" t="s">
        <v>63</v>
      </c>
      <c r="J4" s="556" t="s">
        <v>85</v>
      </c>
      <c r="K4" s="556" t="s">
        <v>86</v>
      </c>
      <c r="L4" s="556" t="s">
        <v>145</v>
      </c>
      <c r="M4" s="556" t="s">
        <v>146</v>
      </c>
      <c r="N4" s="558" t="s">
        <v>28</v>
      </c>
      <c r="O4" s="559"/>
    </row>
    <row r="5" spans="1:26" ht="42" customHeight="1">
      <c r="A5" s="562"/>
      <c r="B5" s="557"/>
      <c r="C5" s="557" t="s">
        <v>57</v>
      </c>
      <c r="D5" s="557" t="s">
        <v>58</v>
      </c>
      <c r="E5" s="557" t="s">
        <v>59</v>
      </c>
      <c r="F5" s="557" t="s">
        <v>60</v>
      </c>
      <c r="G5" s="557" t="s">
        <v>61</v>
      </c>
      <c r="H5" s="557" t="s">
        <v>62</v>
      </c>
      <c r="I5" s="557" t="s">
        <v>63</v>
      </c>
      <c r="J5" s="557" t="s">
        <v>85</v>
      </c>
      <c r="K5" s="557" t="s">
        <v>86</v>
      </c>
      <c r="L5" s="557" t="s">
        <v>145</v>
      </c>
      <c r="M5" s="557" t="s">
        <v>146</v>
      </c>
      <c r="N5" s="281" t="s">
        <v>270</v>
      </c>
      <c r="O5" s="281" t="s">
        <v>345</v>
      </c>
    </row>
    <row r="6" spans="1:26" ht="12.75" customHeight="1">
      <c r="A6" s="563" t="s">
        <v>23</v>
      </c>
      <c r="B6" s="563"/>
      <c r="C6" s="563"/>
      <c r="D6" s="563"/>
      <c r="E6" s="563"/>
      <c r="F6" s="563"/>
      <c r="G6" s="563"/>
      <c r="H6" s="563"/>
      <c r="I6" s="563"/>
      <c r="J6" s="563"/>
      <c r="K6" s="563"/>
      <c r="L6" s="563"/>
      <c r="M6" s="563"/>
      <c r="N6" s="563"/>
      <c r="O6" s="563"/>
    </row>
    <row r="7" spans="1:26" ht="12.75" customHeight="1">
      <c r="A7" s="564" t="s">
        <v>47</v>
      </c>
      <c r="B7" s="564"/>
      <c r="C7" s="564"/>
      <c r="D7" s="564"/>
      <c r="E7" s="564"/>
      <c r="F7" s="564"/>
      <c r="G7" s="564"/>
      <c r="H7" s="564"/>
      <c r="I7" s="564"/>
      <c r="J7" s="564"/>
      <c r="K7" s="564"/>
      <c r="L7" s="564"/>
      <c r="M7" s="564"/>
      <c r="N7" s="564"/>
      <c r="O7" s="564"/>
    </row>
    <row r="8" spans="1:26" ht="12.75" customHeight="1">
      <c r="A8" s="285" t="s">
        <v>54</v>
      </c>
      <c r="B8" s="560">
        <v>2.8</v>
      </c>
      <c r="C8" s="560">
        <v>3.6</v>
      </c>
      <c r="D8" s="560">
        <v>3.4</v>
      </c>
      <c r="E8" s="560">
        <v>3.4</v>
      </c>
      <c r="F8" s="226">
        <v>0.2800233539926345</v>
      </c>
      <c r="G8" s="96">
        <v>0.45018407058961024</v>
      </c>
      <c r="H8" s="180">
        <v>0.61310555850476067</v>
      </c>
      <c r="I8" s="181">
        <v>0.7</v>
      </c>
      <c r="J8" s="181">
        <v>0.84213349735127974</v>
      </c>
      <c r="K8" s="181">
        <v>0.9186384859000476</v>
      </c>
      <c r="L8" s="181">
        <v>1.0209326604787805</v>
      </c>
      <c r="M8" s="181">
        <v>1.0440057492641217</v>
      </c>
      <c r="N8" s="181">
        <v>1.1973695696452993</v>
      </c>
      <c r="O8" s="181">
        <v>0.47026038491683358</v>
      </c>
    </row>
    <row r="9" spans="1:26" ht="12.75" customHeight="1">
      <c r="A9" s="286" t="s">
        <v>53</v>
      </c>
      <c r="B9" s="560"/>
      <c r="C9" s="560"/>
      <c r="D9" s="560"/>
      <c r="E9" s="560"/>
      <c r="F9" s="182">
        <v>6.7912961465912156</v>
      </c>
      <c r="G9" s="182">
        <v>9.740431251095659</v>
      </c>
      <c r="H9" s="92">
        <v>13.243399033521449</v>
      </c>
      <c r="I9" s="183">
        <v>14.6</v>
      </c>
      <c r="J9" s="183">
        <v>16.217197374171334</v>
      </c>
      <c r="K9" s="183">
        <v>16.129224875811559</v>
      </c>
      <c r="L9" s="183">
        <v>16.503288504284537</v>
      </c>
      <c r="M9" s="183">
        <v>17.138960448552812</v>
      </c>
      <c r="N9" s="183">
        <v>20.609596415165711</v>
      </c>
      <c r="O9" s="183">
        <v>4.1550552991378558</v>
      </c>
    </row>
    <row r="10" spans="1:26" ht="12.75" customHeight="1">
      <c r="A10" s="287" t="s">
        <v>133</v>
      </c>
      <c r="B10" s="184">
        <v>45.993683276691826</v>
      </c>
      <c r="C10" s="184">
        <v>46.453526220614826</v>
      </c>
      <c r="D10" s="184">
        <v>46.584776032907904</v>
      </c>
      <c r="E10" s="184">
        <v>46.738223048115771</v>
      </c>
      <c r="F10" s="184">
        <v>47.387047516392705</v>
      </c>
      <c r="G10" s="184">
        <v>45.50528837725706</v>
      </c>
      <c r="H10" s="180">
        <v>43.627552612932405</v>
      </c>
      <c r="I10" s="181">
        <v>40.9</v>
      </c>
      <c r="J10" s="181">
        <v>41.258991890823246</v>
      </c>
      <c r="K10" s="181">
        <v>42.459700477921672</v>
      </c>
      <c r="L10" s="181">
        <v>42.380242017467104</v>
      </c>
      <c r="M10" s="181">
        <v>41.573332965968213</v>
      </c>
      <c r="N10" s="181">
        <v>46.34998690604359</v>
      </c>
      <c r="O10" s="181">
        <v>23.703518244361231</v>
      </c>
    </row>
    <row r="11" spans="1:26" ht="12.75" customHeight="1">
      <c r="A11" s="286" t="s">
        <v>136</v>
      </c>
      <c r="B11" s="182">
        <v>25.939587578667219</v>
      </c>
      <c r="C11" s="182">
        <v>25.689113924050634</v>
      </c>
      <c r="D11" s="182">
        <v>25.863791828809578</v>
      </c>
      <c r="E11" s="182">
        <v>25.176715660302751</v>
      </c>
      <c r="F11" s="182">
        <v>22.667070870385341</v>
      </c>
      <c r="G11" s="182">
        <v>20.280021036638811</v>
      </c>
      <c r="H11" s="92">
        <v>18.458099896790479</v>
      </c>
      <c r="I11" s="183">
        <v>18.600000000000001</v>
      </c>
      <c r="J11" s="183">
        <v>17.559940158113918</v>
      </c>
      <c r="K11" s="183">
        <v>17.073814898938284</v>
      </c>
      <c r="L11" s="183">
        <v>17.024606099096033</v>
      </c>
      <c r="M11" s="183">
        <v>17.409433017858536</v>
      </c>
      <c r="N11" s="183">
        <v>15.331859050833648</v>
      </c>
      <c r="O11" s="183">
        <v>25.181790472872944</v>
      </c>
    </row>
    <row r="12" spans="1:26" ht="12.75" customHeight="1">
      <c r="A12" s="287" t="s">
        <v>135</v>
      </c>
      <c r="B12" s="184">
        <v>12.164861809170922</v>
      </c>
      <c r="C12" s="184">
        <v>11.160361663652802</v>
      </c>
      <c r="D12" s="184">
        <v>11.178721433736015</v>
      </c>
      <c r="E12" s="184">
        <v>11.305667048312188</v>
      </c>
      <c r="F12" s="184">
        <v>10.586769064942064</v>
      </c>
      <c r="G12" s="184">
        <v>10.844387307894584</v>
      </c>
      <c r="H12" s="180">
        <v>10.669540432842044</v>
      </c>
      <c r="I12" s="181">
        <v>10.9</v>
      </c>
      <c r="J12" s="181">
        <v>10.229077884630948</v>
      </c>
      <c r="K12" s="181">
        <v>9.8174894988138082</v>
      </c>
      <c r="L12" s="181">
        <v>9.5248973698819164</v>
      </c>
      <c r="M12" s="181">
        <v>9.3423245946355511</v>
      </c>
      <c r="N12" s="181">
        <v>6.8239881281461869</v>
      </c>
      <c r="O12" s="181">
        <v>18.763607071322824</v>
      </c>
    </row>
    <row r="13" spans="1:26" ht="12.75" customHeight="1">
      <c r="A13" s="286" t="s">
        <v>137</v>
      </c>
      <c r="B13" s="182">
        <v>9.2089421322776559</v>
      </c>
      <c r="C13" s="182">
        <v>8.9293309222423147</v>
      </c>
      <c r="D13" s="182">
        <v>8.9776398491089253</v>
      </c>
      <c r="E13" s="182">
        <v>9.0486171595752101</v>
      </c>
      <c r="F13" s="182">
        <v>8.3360280247911618</v>
      </c>
      <c r="G13" s="182">
        <v>8.9931630923859061</v>
      </c>
      <c r="H13" s="92">
        <v>9.2330370711279919</v>
      </c>
      <c r="I13" s="183">
        <v>9.6</v>
      </c>
      <c r="J13" s="183">
        <v>9.5723894902109503</v>
      </c>
      <c r="K13" s="183">
        <v>9.1466537444852989</v>
      </c>
      <c r="L13" s="183">
        <v>9.0202564553601814</v>
      </c>
      <c r="M13" s="183">
        <v>8.8388047775833805</v>
      </c>
      <c r="N13" s="183">
        <v>6.0304943695987427</v>
      </c>
      <c r="O13" s="183">
        <v>19.34490115823391</v>
      </c>
      <c r="Q13" s="58"/>
      <c r="R13" s="58"/>
      <c r="S13" s="58"/>
      <c r="T13" s="58"/>
      <c r="U13" s="58"/>
      <c r="V13" s="58"/>
      <c r="W13" s="58"/>
      <c r="X13" s="58"/>
      <c r="Y13" s="58"/>
      <c r="Z13" s="58"/>
    </row>
    <row r="14" spans="1:26" ht="12.75" customHeight="1">
      <c r="A14" s="287" t="s">
        <v>138</v>
      </c>
      <c r="B14" s="184">
        <v>2.0767812059138402</v>
      </c>
      <c r="C14" s="184">
        <v>2.2472332730560578</v>
      </c>
      <c r="D14" s="184">
        <v>2.2725734077498219</v>
      </c>
      <c r="E14" s="184">
        <v>2.3971301635217523</v>
      </c>
      <c r="F14" s="184">
        <v>2.2157100511991374</v>
      </c>
      <c r="G14" s="184">
        <v>2.3528311809735287</v>
      </c>
      <c r="H14" s="180">
        <v>2.3692622455930898</v>
      </c>
      <c r="I14" s="181">
        <v>2.6</v>
      </c>
      <c r="J14" s="181">
        <v>2.4607316526118392</v>
      </c>
      <c r="K14" s="181">
        <v>2.5395760942706813</v>
      </c>
      <c r="L14" s="181">
        <v>2.5412519389496433</v>
      </c>
      <c r="M14" s="181">
        <v>2.580739965192155</v>
      </c>
      <c r="N14" s="181">
        <v>1.8474117612826257</v>
      </c>
      <c r="O14" s="181">
        <v>5.3241748671949845</v>
      </c>
    </row>
    <row r="15" spans="1:26" ht="12.75" customHeight="1">
      <c r="A15" s="286" t="s">
        <v>80</v>
      </c>
      <c r="B15" s="213">
        <v>1.7902941245134891</v>
      </c>
      <c r="C15" s="213">
        <v>1.9324412296564195</v>
      </c>
      <c r="D15" s="213">
        <v>1.761569353838488</v>
      </c>
      <c r="E15" s="213">
        <v>1.9376048340617336</v>
      </c>
      <c r="F15" s="213">
        <v>1.7360549717057396</v>
      </c>
      <c r="G15" s="213">
        <v>1.8336936831648454</v>
      </c>
      <c r="H15" s="185">
        <v>1.786003148687781</v>
      </c>
      <c r="I15" s="186">
        <v>2.1</v>
      </c>
      <c r="J15" s="186">
        <v>1.8595380520864888</v>
      </c>
      <c r="K15" s="186">
        <v>1.9149019238586491</v>
      </c>
      <c r="L15" s="186">
        <v>1.9845249544818007</v>
      </c>
      <c r="M15" s="187">
        <v>2.0723984809452305</v>
      </c>
      <c r="N15" s="187">
        <v>1.8092937992841971</v>
      </c>
      <c r="O15" s="188">
        <v>3.056692501959418</v>
      </c>
    </row>
    <row r="16" spans="1:26" ht="12.75" customHeight="1">
      <c r="A16" s="565" t="s">
        <v>81</v>
      </c>
      <c r="B16" s="565"/>
      <c r="C16" s="565"/>
      <c r="D16" s="565"/>
      <c r="E16" s="565"/>
      <c r="F16" s="565"/>
      <c r="G16" s="565"/>
      <c r="H16" s="565"/>
      <c r="I16" s="565"/>
      <c r="J16" s="565"/>
      <c r="K16" s="565"/>
      <c r="L16" s="565"/>
      <c r="M16" s="565"/>
      <c r="N16" s="565"/>
      <c r="O16" s="565"/>
    </row>
    <row r="17" spans="1:17" ht="12.75" customHeight="1">
      <c r="A17" s="288" t="s">
        <v>79</v>
      </c>
      <c r="B17" s="189">
        <v>20.071822812037095</v>
      </c>
      <c r="C17" s="189">
        <v>19.998419046359949</v>
      </c>
      <c r="D17" s="189">
        <v>20.003274057381734</v>
      </c>
      <c r="E17" s="189">
        <v>19.994918122591123</v>
      </c>
      <c r="F17" s="189">
        <v>19.815260072578393</v>
      </c>
      <c r="G17" s="189">
        <v>19.730508493320357</v>
      </c>
      <c r="H17" s="190">
        <v>19.614960380720181</v>
      </c>
      <c r="I17" s="191">
        <v>19.651609809207798</v>
      </c>
      <c r="J17" s="191">
        <v>19.515551868999999</v>
      </c>
      <c r="K17" s="191">
        <v>19.443688185336487</v>
      </c>
      <c r="L17" s="191">
        <v>19.43350581</v>
      </c>
      <c r="M17" s="191">
        <v>19.420726890000001</v>
      </c>
      <c r="N17" s="191">
        <v>19</v>
      </c>
      <c r="O17" s="191">
        <v>21.7</v>
      </c>
      <c r="Q17" s="58"/>
    </row>
    <row r="18" spans="1:17" ht="12.75" customHeight="1">
      <c r="A18" s="563" t="s">
        <v>37</v>
      </c>
      <c r="B18" s="563"/>
      <c r="C18" s="563"/>
      <c r="D18" s="563"/>
      <c r="E18" s="563"/>
      <c r="F18" s="563"/>
      <c r="G18" s="563"/>
      <c r="H18" s="563"/>
      <c r="I18" s="563"/>
      <c r="J18" s="563"/>
      <c r="K18" s="563"/>
      <c r="L18" s="563"/>
      <c r="M18" s="563"/>
      <c r="N18" s="563"/>
      <c r="O18" s="563"/>
    </row>
    <row r="19" spans="1:17" ht="12.75" customHeight="1">
      <c r="A19" s="564" t="s">
        <v>47</v>
      </c>
      <c r="B19" s="564"/>
      <c r="C19" s="564"/>
      <c r="D19" s="564"/>
      <c r="E19" s="564"/>
      <c r="F19" s="564"/>
      <c r="G19" s="564"/>
      <c r="H19" s="564"/>
      <c r="I19" s="564"/>
      <c r="J19" s="564"/>
      <c r="K19" s="564"/>
      <c r="L19" s="564"/>
      <c r="M19" s="564"/>
      <c r="N19" s="564"/>
      <c r="O19" s="564"/>
    </row>
    <row r="20" spans="1:17" ht="12.75" customHeight="1">
      <c r="A20" s="285" t="s">
        <v>54</v>
      </c>
      <c r="B20" s="560">
        <v>2.8</v>
      </c>
      <c r="C20" s="560">
        <v>3.7</v>
      </c>
      <c r="D20" s="560">
        <v>3.6</v>
      </c>
      <c r="E20" s="560">
        <v>3.5</v>
      </c>
      <c r="F20" s="184">
        <v>0.37113283537582142</v>
      </c>
      <c r="G20" s="184">
        <v>0.58836443468715693</v>
      </c>
      <c r="H20" s="180">
        <v>0.80366814329364167</v>
      </c>
      <c r="I20" s="181">
        <v>1.0160739245224415</v>
      </c>
      <c r="J20" s="181">
        <v>1.1389486509203353</v>
      </c>
      <c r="K20" s="181">
        <v>1.238918943930531</v>
      </c>
      <c r="L20" s="181">
        <v>1.389329393290065</v>
      </c>
      <c r="M20" s="181">
        <v>1.4264700718307277</v>
      </c>
      <c r="N20" s="181">
        <v>1.718869167751877</v>
      </c>
      <c r="O20" s="181">
        <v>0.53969852408975039</v>
      </c>
    </row>
    <row r="21" spans="1:17" ht="12.75" customHeight="1">
      <c r="A21" s="286" t="s">
        <v>53</v>
      </c>
      <c r="B21" s="560"/>
      <c r="C21" s="560"/>
      <c r="D21" s="560"/>
      <c r="E21" s="560"/>
      <c r="F21" s="182">
        <v>7.828998659897894</v>
      </c>
      <c r="G21" s="182">
        <v>11.235405939984453</v>
      </c>
      <c r="H21" s="92">
        <v>15.531464912741209</v>
      </c>
      <c r="I21" s="183">
        <v>17.276751048299424</v>
      </c>
      <c r="J21" s="183">
        <v>18.924514770860803</v>
      </c>
      <c r="K21" s="183">
        <v>18.896502261518709</v>
      </c>
      <c r="L21" s="183">
        <v>19.322199101113167</v>
      </c>
      <c r="M21" s="183">
        <v>19.905812397335904</v>
      </c>
      <c r="N21" s="183">
        <v>25.05304991620967</v>
      </c>
      <c r="O21" s="183">
        <v>4.2955596815306665</v>
      </c>
    </row>
    <row r="22" spans="1:17" ht="12.75" customHeight="1">
      <c r="A22" s="287" t="s">
        <v>133</v>
      </c>
      <c r="B22" s="184">
        <v>53.399335020594506</v>
      </c>
      <c r="C22" s="184">
        <v>52.962723451429625</v>
      </c>
      <c r="D22" s="184">
        <v>53.247906788406027</v>
      </c>
      <c r="E22" s="184">
        <v>53.199106438679145</v>
      </c>
      <c r="F22" s="184">
        <v>52.887327232814897</v>
      </c>
      <c r="G22" s="184">
        <v>50.389816289934039</v>
      </c>
      <c r="H22" s="180">
        <v>47.74672076436751</v>
      </c>
      <c r="I22" s="181">
        <v>44.787234042553195</v>
      </c>
      <c r="J22" s="181">
        <v>44.289448724177014</v>
      </c>
      <c r="K22" s="181">
        <v>45.31212042924512</v>
      </c>
      <c r="L22" s="181">
        <v>45.079716254999184</v>
      </c>
      <c r="M22" s="181">
        <v>44.035240365669516</v>
      </c>
      <c r="N22" s="181">
        <v>50.978764468748537</v>
      </c>
      <c r="O22" s="181">
        <v>22.977310633477043</v>
      </c>
    </row>
    <row r="23" spans="1:17" ht="12.75" customHeight="1">
      <c r="A23" s="286" t="s">
        <v>136</v>
      </c>
      <c r="B23" s="182">
        <v>24.510446131705624</v>
      </c>
      <c r="C23" s="182">
        <v>24.387731534943878</v>
      </c>
      <c r="D23" s="182">
        <v>24.50287585285038</v>
      </c>
      <c r="E23" s="182">
        <v>23.42047345536529</v>
      </c>
      <c r="F23" s="182">
        <v>20.660925424934522</v>
      </c>
      <c r="G23" s="182">
        <v>17.968106639575783</v>
      </c>
      <c r="H23" s="92">
        <v>16.114565130981934</v>
      </c>
      <c r="I23" s="183">
        <v>16.23621680385153</v>
      </c>
      <c r="J23" s="183">
        <v>15.112853849060388</v>
      </c>
      <c r="K23" s="183">
        <v>14.590169623542931</v>
      </c>
      <c r="L23" s="183">
        <v>14.621222083839378</v>
      </c>
      <c r="M23" s="183">
        <v>14.779338033609445</v>
      </c>
      <c r="N23" s="183">
        <v>11.72130764800797</v>
      </c>
      <c r="O23" s="183">
        <v>24.053560751486923</v>
      </c>
    </row>
    <row r="24" spans="1:17" ht="12.75" customHeight="1">
      <c r="A24" s="287" t="s">
        <v>135</v>
      </c>
      <c r="B24" s="184">
        <v>9.3062379038261138</v>
      </c>
      <c r="C24" s="184">
        <v>8.8544505519885455</v>
      </c>
      <c r="D24" s="184">
        <v>8.8160891013667371</v>
      </c>
      <c r="E24" s="184">
        <v>8.810911027884563</v>
      </c>
      <c r="F24" s="184">
        <v>8.3470756672666582</v>
      </c>
      <c r="G24" s="184">
        <v>8.837631702492823</v>
      </c>
      <c r="H24" s="180">
        <v>8.6820060147443723</v>
      </c>
      <c r="I24" s="181">
        <v>9.1240875912408761</v>
      </c>
      <c r="J24" s="181">
        <v>8.6146004426245941</v>
      </c>
      <c r="K24" s="181">
        <v>8.3207693405156959</v>
      </c>
      <c r="L24" s="181">
        <v>8.1035189640367911</v>
      </c>
      <c r="M24" s="181">
        <v>8.2338068724955811</v>
      </c>
      <c r="N24" s="181">
        <v>4.3648796584052336</v>
      </c>
      <c r="O24" s="181">
        <v>19.967271926235959</v>
      </c>
    </row>
    <row r="25" spans="1:17" ht="12.75" customHeight="1">
      <c r="A25" s="286" t="s">
        <v>137</v>
      </c>
      <c r="B25" s="182">
        <v>7.1202421716043869</v>
      </c>
      <c r="C25" s="182">
        <v>6.9005496789690053</v>
      </c>
      <c r="D25" s="182">
        <v>6.9860800884743837</v>
      </c>
      <c r="E25" s="182">
        <v>7.4181280633586173</v>
      </c>
      <c r="F25" s="182">
        <v>6.7522463775926305</v>
      </c>
      <c r="G25" s="182">
        <v>7.5781364241570657</v>
      </c>
      <c r="H25" s="92">
        <v>7.7587952512018239</v>
      </c>
      <c r="I25" s="183">
        <v>8.1204379562043787</v>
      </c>
      <c r="J25" s="183">
        <v>8.3767090013186198</v>
      </c>
      <c r="K25" s="183">
        <v>8.0254030438923571</v>
      </c>
      <c r="L25" s="183">
        <v>7.9441638109088668</v>
      </c>
      <c r="M25" s="183">
        <v>7.9076227969894299</v>
      </c>
      <c r="N25" s="183">
        <v>3.9788734221216857</v>
      </c>
      <c r="O25" s="183">
        <v>19.822513138433457</v>
      </c>
    </row>
    <row r="26" spans="1:17" ht="12.75" customHeight="1">
      <c r="A26" s="287" t="s">
        <v>138</v>
      </c>
      <c r="B26" s="184">
        <v>1.5210163267331647</v>
      </c>
      <c r="C26" s="184">
        <v>1.6411843503164116</v>
      </c>
      <c r="D26" s="184">
        <v>1.6223206238488967</v>
      </c>
      <c r="E26" s="184">
        <v>1.9390776167844181</v>
      </c>
      <c r="F26" s="184">
        <v>1.7083607281820239</v>
      </c>
      <c r="G26" s="184">
        <v>1.8767364718739659</v>
      </c>
      <c r="H26" s="180">
        <v>1.8707954911916242</v>
      </c>
      <c r="I26" s="181">
        <v>1.9234353160428639</v>
      </c>
      <c r="J26" s="181">
        <v>1.989882866418365</v>
      </c>
      <c r="K26" s="181">
        <v>2.0945557744882182</v>
      </c>
      <c r="L26" s="181">
        <v>2.0252028683927561</v>
      </c>
      <c r="M26" s="181">
        <v>2.0889827036602067</v>
      </c>
      <c r="N26" s="181">
        <v>1.0283123122499909</v>
      </c>
      <c r="O26" s="181">
        <v>5.3057242659785375</v>
      </c>
    </row>
    <row r="27" spans="1:17" ht="12.75" customHeight="1">
      <c r="A27" s="286" t="s">
        <v>80</v>
      </c>
      <c r="B27" s="213">
        <v>1.3364101037169371</v>
      </c>
      <c r="C27" s="213">
        <v>1.5049193958150493</v>
      </c>
      <c r="D27" s="213">
        <v>1.2613695242324892</v>
      </c>
      <c r="E27" s="213">
        <v>1.7136226809317152</v>
      </c>
      <c r="F27" s="213">
        <v>1.4439330739355529</v>
      </c>
      <c r="G27" s="213">
        <v>1.5080849360824424</v>
      </c>
      <c r="H27" s="185">
        <v>1.4718124479709613</v>
      </c>
      <c r="I27" s="186">
        <v>1.5157633172852927</v>
      </c>
      <c r="J27" s="186">
        <v>1.5530416946198748</v>
      </c>
      <c r="K27" s="186">
        <v>1.5215605828664411</v>
      </c>
      <c r="L27" s="186">
        <v>1.5146475234197925</v>
      </c>
      <c r="M27" s="186">
        <v>1.6227267584091893</v>
      </c>
      <c r="N27" s="186">
        <v>1.1559434065050354</v>
      </c>
      <c r="O27" s="186">
        <v>3.0383610787676618</v>
      </c>
    </row>
    <row r="28" spans="1:17" ht="12.75" customHeight="1">
      <c r="A28" s="565" t="s">
        <v>81</v>
      </c>
      <c r="B28" s="565"/>
      <c r="C28" s="565"/>
      <c r="D28" s="565"/>
      <c r="E28" s="565"/>
      <c r="F28" s="565"/>
      <c r="G28" s="565"/>
      <c r="H28" s="565"/>
      <c r="I28" s="565"/>
      <c r="J28" s="565"/>
      <c r="K28" s="565"/>
      <c r="L28" s="565"/>
      <c r="M28" s="565"/>
      <c r="N28" s="565"/>
      <c r="O28" s="565"/>
    </row>
    <row r="29" spans="1:17" ht="12.75" customHeight="1">
      <c r="A29" s="288" t="s">
        <v>79</v>
      </c>
      <c r="B29" s="189">
        <v>19.788752618420162</v>
      </c>
      <c r="C29" s="189">
        <v>19.77230841560884</v>
      </c>
      <c r="D29" s="189">
        <v>19.765045583574892</v>
      </c>
      <c r="E29" s="189">
        <v>19.774263805388554</v>
      </c>
      <c r="F29" s="189">
        <v>19.578914692719135</v>
      </c>
      <c r="G29" s="189">
        <v>19.464150243606387</v>
      </c>
      <c r="H29" s="190">
        <v>19.309608606256425</v>
      </c>
      <c r="I29" s="191">
        <v>19.303327336269827</v>
      </c>
      <c r="J29" s="191">
        <v>19.183658253108483</v>
      </c>
      <c r="K29" s="191">
        <v>19.109803790858386</v>
      </c>
      <c r="L29" s="191">
        <v>19.10852239229644</v>
      </c>
      <c r="M29" s="191">
        <v>19.088781695354434</v>
      </c>
      <c r="N29" s="192" t="s">
        <v>39</v>
      </c>
      <c r="O29" s="192" t="s">
        <v>39</v>
      </c>
    </row>
    <row r="30" spans="1:17" ht="12.75" customHeight="1">
      <c r="A30" s="563" t="s">
        <v>30</v>
      </c>
      <c r="B30" s="563"/>
      <c r="C30" s="563"/>
      <c r="D30" s="563"/>
      <c r="E30" s="563"/>
      <c r="F30" s="563"/>
      <c r="G30" s="563"/>
      <c r="H30" s="563"/>
      <c r="I30" s="563"/>
      <c r="J30" s="563"/>
      <c r="K30" s="563"/>
      <c r="L30" s="563"/>
      <c r="M30" s="563"/>
      <c r="N30" s="563"/>
      <c r="O30" s="563"/>
    </row>
    <row r="31" spans="1:17" ht="12.75" customHeight="1">
      <c r="A31" s="564" t="s">
        <v>47</v>
      </c>
      <c r="B31" s="564"/>
      <c r="C31" s="564"/>
      <c r="D31" s="564"/>
      <c r="E31" s="564"/>
      <c r="F31" s="564"/>
      <c r="G31" s="564"/>
      <c r="H31" s="564"/>
      <c r="I31" s="564"/>
      <c r="J31" s="564"/>
      <c r="K31" s="564"/>
      <c r="L31" s="564"/>
      <c r="M31" s="564"/>
      <c r="N31" s="564"/>
      <c r="O31" s="564"/>
    </row>
    <row r="32" spans="1:17" ht="12.75" customHeight="1">
      <c r="A32" s="285" t="s">
        <v>54</v>
      </c>
      <c r="B32" s="560">
        <v>2.9</v>
      </c>
      <c r="C32" s="560">
        <v>3.3</v>
      </c>
      <c r="D32" s="560">
        <v>3</v>
      </c>
      <c r="E32" s="560">
        <v>3.2</v>
      </c>
      <c r="F32" s="184">
        <v>0.12815675847241934</v>
      </c>
      <c r="G32" s="184">
        <v>0.20897957239564419</v>
      </c>
      <c r="H32" s="180">
        <v>0.28681742967457252</v>
      </c>
      <c r="I32" s="181">
        <v>0.34684065934065933</v>
      </c>
      <c r="J32" s="181">
        <v>0.39716672343225945</v>
      </c>
      <c r="K32" s="181">
        <v>0.4469356230975422</v>
      </c>
      <c r="L32" s="181">
        <v>0.48941097686877427</v>
      </c>
      <c r="M32" s="181">
        <v>0.49710718211083649</v>
      </c>
      <c r="N32" s="181">
        <v>0.53138272144811738</v>
      </c>
      <c r="O32" s="181">
        <v>0.31437654539032145</v>
      </c>
    </row>
    <row r="33" spans="1:15" ht="12.75" customHeight="1">
      <c r="A33" s="286" t="s">
        <v>53</v>
      </c>
      <c r="B33" s="560"/>
      <c r="C33" s="560"/>
      <c r="D33" s="560"/>
      <c r="E33" s="560"/>
      <c r="F33" s="182">
        <v>5.0615930963032163</v>
      </c>
      <c r="G33" s="182">
        <v>7.4274078793038782</v>
      </c>
      <c r="H33" s="92">
        <v>9.7006996255116551</v>
      </c>
      <c r="I33" s="183">
        <v>10.574061355311356</v>
      </c>
      <c r="J33" s="183">
        <v>12.152839915255704</v>
      </c>
      <c r="K33" s="183">
        <v>12.053632274771706</v>
      </c>
      <c r="L33" s="183">
        <v>12.436172884288066</v>
      </c>
      <c r="M33" s="183">
        <v>13.182546014494775</v>
      </c>
      <c r="N33" s="183">
        <v>14.935034818157122</v>
      </c>
      <c r="O33" s="183">
        <v>3.8396326386435891</v>
      </c>
    </row>
    <row r="34" spans="1:15" ht="12.75" customHeight="1">
      <c r="A34" s="287" t="s">
        <v>133</v>
      </c>
      <c r="B34" s="184">
        <v>30.816951255479054</v>
      </c>
      <c r="C34" s="184">
        <v>35.541100398807451</v>
      </c>
      <c r="D34" s="184">
        <v>35.622698815203222</v>
      </c>
      <c r="E34" s="184">
        <v>35.92825954789145</v>
      </c>
      <c r="F34" s="184">
        <v>38.218860602576314</v>
      </c>
      <c r="G34" s="184">
        <v>37.947951583422146</v>
      </c>
      <c r="H34" s="180">
        <v>37.249687926379657</v>
      </c>
      <c r="I34" s="96">
        <v>35.181433150183153</v>
      </c>
      <c r="J34" s="226">
        <v>36.694048849197877</v>
      </c>
      <c r="K34" s="33">
        <v>38.258711553314249</v>
      </c>
      <c r="L34" s="33">
        <v>38.485448812745894</v>
      </c>
      <c r="M34" s="33">
        <v>38.052968974039956</v>
      </c>
      <c r="N34" s="33">
        <v>40.438755159779234</v>
      </c>
      <c r="O34" s="33">
        <v>25.333804309431297</v>
      </c>
    </row>
    <row r="35" spans="1:15" ht="12.75" customHeight="1">
      <c r="A35" s="286" t="s">
        <v>136</v>
      </c>
      <c r="B35" s="193">
        <v>28.868390810442495</v>
      </c>
      <c r="C35" s="193">
        <v>27.870832849343707</v>
      </c>
      <c r="D35" s="193">
        <v>28.102749244280169</v>
      </c>
      <c r="E35" s="193">
        <v>28.115155032332943</v>
      </c>
      <c r="F35" s="193">
        <v>26.011031063042346</v>
      </c>
      <c r="G35" s="193">
        <v>23.857012723343196</v>
      </c>
      <c r="H35" s="194">
        <v>22.086683891195168</v>
      </c>
      <c r="I35" s="282">
        <v>22.053571428571427</v>
      </c>
      <c r="J35" s="283">
        <v>21.21205123912554</v>
      </c>
      <c r="K35" s="284">
        <v>20.731679614738084</v>
      </c>
      <c r="L35" s="284">
        <v>20.49220123329334</v>
      </c>
      <c r="M35" s="284">
        <v>21.170294079905378</v>
      </c>
      <c r="N35" s="284">
        <v>19.942753781629531</v>
      </c>
      <c r="O35" s="284">
        <v>27.714588484634405</v>
      </c>
    </row>
    <row r="36" spans="1:15" ht="12.75" customHeight="1">
      <c r="A36" s="287" t="s">
        <v>135</v>
      </c>
      <c r="B36" s="184">
        <v>18.023167122618965</v>
      </c>
      <c r="C36" s="184">
        <v>15.026135439656175</v>
      </c>
      <c r="D36" s="184">
        <v>15.065686738012349</v>
      </c>
      <c r="E36" s="184">
        <v>15.479743547228209</v>
      </c>
      <c r="F36" s="184">
        <v>14.320020600899493</v>
      </c>
      <c r="G36" s="184">
        <v>13.949237611559964</v>
      </c>
      <c r="H36" s="180">
        <v>13.746915551426831</v>
      </c>
      <c r="I36" s="96">
        <v>13.432348901098901</v>
      </c>
      <c r="J36" s="226">
        <v>12.639484606903082</v>
      </c>
      <c r="K36" s="33">
        <v>12.021829994093862</v>
      </c>
      <c r="L36" s="33">
        <v>11.575657802952092</v>
      </c>
      <c r="M36" s="33">
        <v>10.927431278140116</v>
      </c>
      <c r="N36" s="33">
        <v>9.9644198851100203</v>
      </c>
      <c r="O36" s="33">
        <v>16.061462380784175</v>
      </c>
    </row>
    <row r="37" spans="1:15" ht="12.75" customHeight="1">
      <c r="A37" s="286" t="s">
        <v>137</v>
      </c>
      <c r="B37" s="193">
        <v>13.489408007810514</v>
      </c>
      <c r="C37" s="193">
        <v>12.33050683393348</v>
      </c>
      <c r="D37" s="193">
        <v>12.25412243377602</v>
      </c>
      <c r="E37" s="193">
        <v>11.776653954568065</v>
      </c>
      <c r="F37" s="193">
        <v>10.975967613469635</v>
      </c>
      <c r="G37" s="193">
        <v>11.18249096505695</v>
      </c>
      <c r="H37" s="194">
        <v>11.515661741225651</v>
      </c>
      <c r="I37" s="282">
        <v>11.809180402930403</v>
      </c>
      <c r="J37" s="283">
        <v>11.423161516391787</v>
      </c>
      <c r="K37" s="284">
        <v>10.798010085866158</v>
      </c>
      <c r="L37" s="284">
        <v>10.572839643963281</v>
      </c>
      <c r="M37" s="284">
        <v>10.170333134341682</v>
      </c>
      <c r="N37" s="284">
        <v>8.650539664871097</v>
      </c>
      <c r="O37" s="284">
        <v>18.272695160720591</v>
      </c>
    </row>
    <row r="38" spans="1:15" ht="12.75" customHeight="1">
      <c r="A38" s="287" t="s">
        <v>138</v>
      </c>
      <c r="B38" s="184">
        <v>3.2157349306918612</v>
      </c>
      <c r="C38" s="184">
        <v>3.2632516358849264</v>
      </c>
      <c r="D38" s="184">
        <v>3.3423589919915191</v>
      </c>
      <c r="E38" s="184">
        <v>3.1635162770132097</v>
      </c>
      <c r="F38" s="184">
        <v>3.0613894827617183</v>
      </c>
      <c r="G38" s="184">
        <v>3.0894444477521299</v>
      </c>
      <c r="H38" s="180">
        <v>3.1410572763956224</v>
      </c>
      <c r="I38" s="96">
        <v>3.5456730769230771</v>
      </c>
      <c r="J38" s="226">
        <v>3.1640564115293803</v>
      </c>
      <c r="K38" s="33">
        <v>3.1949934123847168</v>
      </c>
      <c r="L38" s="33">
        <v>3.2858059655682359</v>
      </c>
      <c r="M38" s="33">
        <v>3.2839201727321923</v>
      </c>
      <c r="N38" s="33">
        <v>2.8934518012019055</v>
      </c>
      <c r="O38" s="33">
        <v>5.3655951960438006</v>
      </c>
    </row>
    <row r="39" spans="1:15" ht="12.75" customHeight="1">
      <c r="A39" s="286" t="s">
        <v>80</v>
      </c>
      <c r="B39" s="195">
        <v>2.7204588676789148</v>
      </c>
      <c r="C39" s="195">
        <v>2.6491656018894956</v>
      </c>
      <c r="D39" s="195">
        <v>2.5844901935502356</v>
      </c>
      <c r="E39" s="195">
        <v>2.3123583706405793</v>
      </c>
      <c r="F39" s="195">
        <v>2.2229807824748629</v>
      </c>
      <c r="G39" s="195">
        <v>2.337475217166094</v>
      </c>
      <c r="H39" s="196">
        <v>2.2724765581908439</v>
      </c>
      <c r="I39" s="197">
        <v>3.1</v>
      </c>
      <c r="J39" s="197">
        <v>2.3171907381643742</v>
      </c>
      <c r="K39" s="197">
        <v>2.4942074417336784</v>
      </c>
      <c r="L39" s="197">
        <v>2.6624626803203215</v>
      </c>
      <c r="M39" s="197">
        <v>2.715399164235063</v>
      </c>
      <c r="N39" s="197">
        <v>2.6436621678029777</v>
      </c>
      <c r="O39" s="197">
        <v>3.0978452843518194</v>
      </c>
    </row>
    <row r="40" spans="1:15" ht="12.75" customHeight="1">
      <c r="A40" s="565" t="s">
        <v>81</v>
      </c>
      <c r="B40" s="565"/>
      <c r="C40" s="565"/>
      <c r="D40" s="565"/>
      <c r="E40" s="565"/>
      <c r="F40" s="565"/>
      <c r="G40" s="565"/>
      <c r="H40" s="565"/>
      <c r="I40" s="565"/>
      <c r="J40" s="565"/>
      <c r="K40" s="565"/>
      <c r="L40" s="565"/>
      <c r="M40" s="565"/>
      <c r="N40" s="565"/>
      <c r="O40" s="565"/>
    </row>
    <row r="41" spans="1:15" ht="12.75" customHeight="1">
      <c r="A41" s="288" t="s">
        <v>79</v>
      </c>
      <c r="B41" s="189">
        <v>21.016064737303676</v>
      </c>
      <c r="C41" s="189">
        <v>20.680229808965386</v>
      </c>
      <c r="D41" s="189">
        <v>20.688540263352309</v>
      </c>
      <c r="E41" s="189">
        <v>20.670352659892409</v>
      </c>
      <c r="F41" s="189">
        <v>20.42871888754723</v>
      </c>
      <c r="G41" s="189">
        <v>20.335497150094998</v>
      </c>
      <c r="H41" s="190">
        <v>20.225713879138603</v>
      </c>
      <c r="I41" s="191">
        <v>20.317364153229565</v>
      </c>
      <c r="J41" s="191">
        <v>20.06454236285672</v>
      </c>
      <c r="K41" s="191">
        <v>19.954543909155817</v>
      </c>
      <c r="L41" s="191">
        <v>19.91773490369599</v>
      </c>
      <c r="M41" s="191">
        <v>19.896929970129438</v>
      </c>
      <c r="N41" s="192" t="s">
        <v>39</v>
      </c>
      <c r="O41" s="192" t="s">
        <v>39</v>
      </c>
    </row>
    <row r="42" spans="1:15" ht="36" customHeight="1">
      <c r="A42" s="512" t="s">
        <v>248</v>
      </c>
      <c r="B42" s="512"/>
      <c r="C42" s="512"/>
      <c r="D42" s="512"/>
      <c r="E42" s="512"/>
      <c r="F42" s="512"/>
      <c r="G42" s="512"/>
      <c r="H42" s="512"/>
      <c r="I42" s="512"/>
      <c r="J42" s="512"/>
      <c r="K42" s="512"/>
      <c r="L42" s="512"/>
      <c r="M42" s="512"/>
      <c r="N42" s="86"/>
      <c r="O42" s="86"/>
    </row>
    <row r="43" spans="1:15" ht="12.75" customHeight="1"/>
    <row r="74" ht="24.75" customHeight="1"/>
  </sheetData>
  <mergeCells count="39">
    <mergeCell ref="A40:O40"/>
    <mergeCell ref="A16:O16"/>
    <mergeCell ref="A42:M42"/>
    <mergeCell ref="D8:D9"/>
    <mergeCell ref="E8:E9"/>
    <mergeCell ref="B20:B21"/>
    <mergeCell ref="C20:C21"/>
    <mergeCell ref="D20:D21"/>
    <mergeCell ref="E20:E21"/>
    <mergeCell ref="A18:O18"/>
    <mergeCell ref="A19:O19"/>
    <mergeCell ref="A28:O28"/>
    <mergeCell ref="A30:O30"/>
    <mergeCell ref="A31:O31"/>
    <mergeCell ref="B32:B33"/>
    <mergeCell ref="C32:C33"/>
    <mergeCell ref="A3:A5"/>
    <mergeCell ref="D32:D33"/>
    <mergeCell ref="E32:E33"/>
    <mergeCell ref="B8:B9"/>
    <mergeCell ref="C8:C9"/>
    <mergeCell ref="A6:O6"/>
    <mergeCell ref="A7:O7"/>
    <mergeCell ref="A1:O1"/>
    <mergeCell ref="B4:B5"/>
    <mergeCell ref="C4:C5"/>
    <mergeCell ref="D4:D5"/>
    <mergeCell ref="E4:E5"/>
    <mergeCell ref="F4:F5"/>
    <mergeCell ref="G4:G5"/>
    <mergeCell ref="H4:H5"/>
    <mergeCell ref="I4:I5"/>
    <mergeCell ref="J4:J5"/>
    <mergeCell ref="K4:K5"/>
    <mergeCell ref="L4:L5"/>
    <mergeCell ref="M4:M5"/>
    <mergeCell ref="N4:O4"/>
    <mergeCell ref="B3:M3"/>
    <mergeCell ref="A2:O2"/>
  </mergeCells>
  <hyperlinks>
    <hyperlink ref="A1" location="Inhalt!A1" display="Zurück zum Inhalt"/>
  </hyperlinks>
  <pageMargins left="0.70866141732283472" right="0.70866141732283472" top="0.78740157480314965" bottom="0.78740157480314965" header="0.31496062992125984" footer="0.31496062992125984"/>
  <pageSetup paperSize="9" scale="54" orientation="portrait" r:id="rId1"/>
  <headerFooter scaleWithDoc="0">
    <oddHeader>&amp;CBildungsbericht 2020 - 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R24"/>
  <sheetViews>
    <sheetView showGridLines="0" zoomScaleNormal="100" workbookViewId="0">
      <selection activeCell="A24" sqref="A24:AN24"/>
    </sheetView>
  </sheetViews>
  <sheetFormatPr baseColWidth="10" defaultRowHeight="12.75"/>
  <cols>
    <col min="1" max="1" width="26.5703125" customWidth="1"/>
    <col min="2" max="11" width="5" customWidth="1"/>
    <col min="12" max="13" width="5" style="81" customWidth="1"/>
    <col min="14" max="24" width="5" customWidth="1"/>
    <col min="25" max="26" width="5" style="81" customWidth="1"/>
    <col min="27" max="37" width="5" customWidth="1"/>
    <col min="38" max="39" width="5" style="81" customWidth="1"/>
    <col min="40" max="40" width="5" customWidth="1"/>
  </cols>
  <sheetData>
    <row r="1" spans="1:44" s="218" customFormat="1" ht="24" customHeight="1">
      <c r="A1" s="502" t="s">
        <v>149</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row>
    <row r="2" spans="1:44" ht="15" customHeight="1">
      <c r="A2" s="567" t="s">
        <v>189</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row>
    <row r="3" spans="1:44" s="3" customFormat="1" ht="15" customHeight="1">
      <c r="A3" s="576" t="s">
        <v>151</v>
      </c>
      <c r="B3" s="569" t="s">
        <v>20</v>
      </c>
      <c r="C3" s="570"/>
      <c r="D3" s="570"/>
      <c r="E3" s="570"/>
      <c r="F3" s="570"/>
      <c r="G3" s="570"/>
      <c r="H3" s="570"/>
      <c r="I3" s="570"/>
      <c r="J3" s="570"/>
      <c r="K3" s="570"/>
      <c r="L3" s="570"/>
      <c r="M3" s="570"/>
      <c r="N3" s="571"/>
      <c r="O3" s="572" t="s">
        <v>37</v>
      </c>
      <c r="P3" s="573"/>
      <c r="Q3" s="573"/>
      <c r="R3" s="573"/>
      <c r="S3" s="573"/>
      <c r="T3" s="573"/>
      <c r="U3" s="573"/>
      <c r="V3" s="573"/>
      <c r="W3" s="573"/>
      <c r="X3" s="573"/>
      <c r="Y3" s="573"/>
      <c r="Z3" s="573"/>
      <c r="AA3" s="574"/>
      <c r="AB3" s="572" t="s">
        <v>30</v>
      </c>
      <c r="AC3" s="575"/>
      <c r="AD3" s="575"/>
      <c r="AE3" s="575"/>
      <c r="AF3" s="575"/>
      <c r="AG3" s="575"/>
      <c r="AH3" s="575"/>
      <c r="AI3" s="575"/>
      <c r="AJ3" s="575"/>
      <c r="AK3" s="575"/>
      <c r="AL3" s="575"/>
      <c r="AM3" s="575"/>
      <c r="AN3" s="575"/>
      <c r="AO3" s="56"/>
      <c r="AP3"/>
      <c r="AQ3"/>
      <c r="AR3"/>
    </row>
    <row r="4" spans="1:44" s="3" customFormat="1" ht="15" customHeight="1">
      <c r="A4" s="577"/>
      <c r="B4" s="12">
        <v>2000</v>
      </c>
      <c r="C4" s="12">
        <v>2005</v>
      </c>
      <c r="D4" s="12">
        <v>2008</v>
      </c>
      <c r="E4" s="12">
        <v>2009</v>
      </c>
      <c r="F4" s="12">
        <v>2010</v>
      </c>
      <c r="G4" s="12">
        <v>2011</v>
      </c>
      <c r="H4" s="12">
        <v>2012</v>
      </c>
      <c r="I4" s="12">
        <v>2013</v>
      </c>
      <c r="J4" s="12">
        <v>2014</v>
      </c>
      <c r="K4" s="12">
        <v>2015</v>
      </c>
      <c r="L4" s="12">
        <v>2016</v>
      </c>
      <c r="M4" s="12">
        <v>2017</v>
      </c>
      <c r="N4" s="12">
        <v>2018</v>
      </c>
      <c r="O4" s="12">
        <v>2000</v>
      </c>
      <c r="P4" s="12">
        <v>2005</v>
      </c>
      <c r="Q4" s="12">
        <v>2008</v>
      </c>
      <c r="R4" s="12">
        <v>2009</v>
      </c>
      <c r="S4" s="12">
        <v>2010</v>
      </c>
      <c r="T4" s="12">
        <v>2011</v>
      </c>
      <c r="U4" s="12">
        <v>2012</v>
      </c>
      <c r="V4" s="12">
        <v>2013</v>
      </c>
      <c r="W4" s="12">
        <v>2014</v>
      </c>
      <c r="X4" s="12">
        <v>2015</v>
      </c>
      <c r="Y4" s="12">
        <v>2016</v>
      </c>
      <c r="Z4" s="12">
        <v>2017</v>
      </c>
      <c r="AA4" s="12">
        <v>2018</v>
      </c>
      <c r="AB4" s="44">
        <v>2000</v>
      </c>
      <c r="AC4" s="44">
        <v>2005</v>
      </c>
      <c r="AD4" s="44">
        <v>2008</v>
      </c>
      <c r="AE4" s="44">
        <v>2009</v>
      </c>
      <c r="AF4" s="44">
        <v>2010</v>
      </c>
      <c r="AG4" s="44">
        <v>2011</v>
      </c>
      <c r="AH4" s="45">
        <v>2012</v>
      </c>
      <c r="AI4" s="45">
        <v>2013</v>
      </c>
      <c r="AJ4" s="1">
        <v>2014</v>
      </c>
      <c r="AK4" s="12">
        <v>2015</v>
      </c>
      <c r="AL4" s="217">
        <v>2016</v>
      </c>
      <c r="AM4" s="217">
        <v>2017</v>
      </c>
      <c r="AN4" s="217">
        <v>2018</v>
      </c>
      <c r="AO4" s="56"/>
      <c r="AP4"/>
      <c r="AQ4"/>
      <c r="AR4"/>
    </row>
    <row r="5" spans="1:44">
      <c r="A5" s="578"/>
      <c r="B5" s="579" t="s">
        <v>19</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214"/>
      <c r="AL5" s="214"/>
      <c r="AM5" s="214"/>
      <c r="AN5" s="214"/>
      <c r="AP5" s="9"/>
      <c r="AQ5" s="10"/>
    </row>
    <row r="6" spans="1:44" ht="24">
      <c r="A6" s="289" t="s">
        <v>31</v>
      </c>
      <c r="B6" s="22">
        <v>68.59313944035037</v>
      </c>
      <c r="C6" s="474">
        <v>63.795353543483635</v>
      </c>
      <c r="D6" s="474">
        <v>65.131270087754146</v>
      </c>
      <c r="E6" s="474">
        <v>64.396331124901423</v>
      </c>
      <c r="F6" s="475">
        <v>62.786342953628427</v>
      </c>
      <c r="G6" s="474">
        <v>65.043372214244968</v>
      </c>
      <c r="H6" s="474">
        <v>62.11623439792907</v>
      </c>
      <c r="I6" s="474">
        <v>61.662811992883057</v>
      </c>
      <c r="J6" s="474">
        <v>60.01877394791039</v>
      </c>
      <c r="K6" s="474">
        <v>59.759447185297617</v>
      </c>
      <c r="L6" s="474">
        <v>60.403209588545224</v>
      </c>
      <c r="M6" s="474">
        <v>59.998190991135857</v>
      </c>
      <c r="N6" s="469">
        <v>59.396248310208456</v>
      </c>
      <c r="O6" s="22">
        <v>76.099999999999994</v>
      </c>
      <c r="P6" s="474">
        <v>74.134776002887577</v>
      </c>
      <c r="Q6" s="474">
        <v>74.196612834539906</v>
      </c>
      <c r="R6" s="474">
        <v>74.382067679499229</v>
      </c>
      <c r="S6" s="475">
        <v>72.735208891171183</v>
      </c>
      <c r="T6" s="474">
        <v>74.514669437004031</v>
      </c>
      <c r="U6" s="474">
        <v>70.72102460141771</v>
      </c>
      <c r="V6" s="474">
        <v>69.889774091454754</v>
      </c>
      <c r="W6" s="474">
        <v>67.886897076611532</v>
      </c>
      <c r="X6" s="474">
        <v>66.660489188852239</v>
      </c>
      <c r="Y6" s="474">
        <v>66.904822916947651</v>
      </c>
      <c r="Z6" s="474">
        <v>66.164651830970641</v>
      </c>
      <c r="AA6" s="469">
        <v>65.112771226775649</v>
      </c>
      <c r="AB6" s="22">
        <v>50.437098296552648</v>
      </c>
      <c r="AC6" s="474">
        <v>41.321522405488246</v>
      </c>
      <c r="AD6" s="474">
        <v>49.698866567218282</v>
      </c>
      <c r="AE6" s="474">
        <v>47.865377225566796</v>
      </c>
      <c r="AF6" s="475">
        <v>46.051235222981809</v>
      </c>
      <c r="AG6" s="474">
        <v>49.012785068903788</v>
      </c>
      <c r="AH6" s="474">
        <v>48.771614382074461</v>
      </c>
      <c r="AI6" s="475">
        <v>48.98037216416008</v>
      </c>
      <c r="AJ6" s="475">
        <v>48.43939075735301</v>
      </c>
      <c r="AK6" s="474">
        <v>49.415656565656569</v>
      </c>
      <c r="AL6" s="474">
        <v>50.794315214574738</v>
      </c>
      <c r="AM6" s="474">
        <v>51.004615399820132</v>
      </c>
      <c r="AN6" s="474">
        <v>51.066304961238771</v>
      </c>
      <c r="AO6" s="2"/>
      <c r="AP6" s="9"/>
      <c r="AQ6" s="10"/>
    </row>
    <row r="7" spans="1:44" ht="24">
      <c r="A7" s="19" t="s">
        <v>152</v>
      </c>
      <c r="B7" s="14">
        <v>2.9526500747423357</v>
      </c>
      <c r="C7" s="476">
        <v>4.6401324602303102</v>
      </c>
      <c r="D7" s="476">
        <v>4.8507250937643489</v>
      </c>
      <c r="E7" s="476">
        <v>5.1550444620775977</v>
      </c>
      <c r="F7" s="476">
        <v>5.355803692610638</v>
      </c>
      <c r="G7" s="476">
        <v>4.9109935285902555</v>
      </c>
      <c r="H7" s="476">
        <v>5.0977757258982006</v>
      </c>
      <c r="I7" s="476">
        <v>4.9465527582146676</v>
      </c>
      <c r="J7" s="476">
        <v>4.9198668020764638</v>
      </c>
      <c r="K7" s="476">
        <v>4.6247097177112106</v>
      </c>
      <c r="L7" s="476">
        <v>4.8791376744560191</v>
      </c>
      <c r="M7" s="476">
        <v>4.8055315471045805</v>
      </c>
      <c r="N7" s="470">
        <v>4.5247127606207558</v>
      </c>
      <c r="O7" s="14">
        <v>0.9</v>
      </c>
      <c r="P7" s="476">
        <v>1.5646641092578757</v>
      </c>
      <c r="Q7" s="476">
        <v>1.2181839027745931</v>
      </c>
      <c r="R7" s="476">
        <v>1.3018264257223879</v>
      </c>
      <c r="S7" s="476">
        <v>1.2834244213769579</v>
      </c>
      <c r="T7" s="476">
        <v>1.1959596465316544</v>
      </c>
      <c r="U7" s="476">
        <v>1.353298325666225</v>
      </c>
      <c r="V7" s="476">
        <v>1.3793947330998515</v>
      </c>
      <c r="W7" s="476">
        <v>1.3672379347368135</v>
      </c>
      <c r="X7" s="476">
        <v>1.2531294541019014</v>
      </c>
      <c r="Y7" s="476">
        <v>1.2465271221643783</v>
      </c>
      <c r="Z7" s="476">
        <v>1.3047868159271405</v>
      </c>
      <c r="AA7" s="470">
        <v>1.1533613944971581</v>
      </c>
      <c r="AB7" s="14">
        <v>7.881253090026517</v>
      </c>
      <c r="AC7" s="476">
        <v>11.324989052693038</v>
      </c>
      <c r="AD7" s="476">
        <v>11.1</v>
      </c>
      <c r="AE7" s="476">
        <v>11.533879851415396</v>
      </c>
      <c r="AF7" s="476">
        <v>12.206002122461069</v>
      </c>
      <c r="AG7" s="476">
        <v>11.198851780058682</v>
      </c>
      <c r="AH7" s="476">
        <v>10.904846773811965</v>
      </c>
      <c r="AI7" s="476">
        <v>10.445577364262045</v>
      </c>
      <c r="AJ7" s="476">
        <v>10.148210374726231</v>
      </c>
      <c r="AK7" s="476">
        <v>9.6782828282828284</v>
      </c>
      <c r="AL7" s="476">
        <v>10.247862225677212</v>
      </c>
      <c r="AM7" s="476">
        <v>9.9112499135230223</v>
      </c>
      <c r="AN7" s="476">
        <v>9.4373434452442009</v>
      </c>
      <c r="AO7" s="2"/>
      <c r="AP7" s="9"/>
      <c r="AQ7" s="10"/>
    </row>
    <row r="8" spans="1:44">
      <c r="A8" s="290" t="s">
        <v>43</v>
      </c>
      <c r="B8" s="22">
        <v>7.7473053421100948</v>
      </c>
      <c r="C8" s="477">
        <v>9.0868062941605956</v>
      </c>
      <c r="D8" s="477">
        <v>7.8994206472448498</v>
      </c>
      <c r="E8" s="477">
        <v>8.178755158300433</v>
      </c>
      <c r="F8" s="478">
        <v>8.4836648217415913</v>
      </c>
      <c r="G8" s="477">
        <v>7.7916560121166825</v>
      </c>
      <c r="H8" s="477">
        <v>7.9185147323121567</v>
      </c>
      <c r="I8" s="477">
        <v>7.575687673134361</v>
      </c>
      <c r="J8" s="477">
        <v>7.516862161188909</v>
      </c>
      <c r="K8" s="477">
        <v>7.1765664127475608</v>
      </c>
      <c r="L8" s="477">
        <v>6.9187145557655958</v>
      </c>
      <c r="M8" s="477">
        <v>6.9936282687785161</v>
      </c>
      <c r="N8" s="471">
        <v>6.9251737135926739</v>
      </c>
      <c r="O8" s="22">
        <v>0.8</v>
      </c>
      <c r="P8" s="477">
        <v>1.0261812626436444</v>
      </c>
      <c r="Q8" s="477">
        <v>0.949159760212271</v>
      </c>
      <c r="R8" s="477">
        <v>1.2476642564501341</v>
      </c>
      <c r="S8" s="478">
        <v>1.5471518174815684</v>
      </c>
      <c r="T8" s="477">
        <v>1.5874158259694096</v>
      </c>
      <c r="U8" s="477">
        <v>1.8051887735903425</v>
      </c>
      <c r="V8" s="477">
        <v>1.8658703150681761</v>
      </c>
      <c r="W8" s="477">
        <v>1.9417904565161255</v>
      </c>
      <c r="X8" s="477">
        <v>2.0247525920135323</v>
      </c>
      <c r="Y8" s="477">
        <v>2.1413832168963935</v>
      </c>
      <c r="Z8" s="477">
        <v>2.3690130919144554</v>
      </c>
      <c r="AA8" s="471">
        <v>2.3648155131354107</v>
      </c>
      <c r="AB8" s="22">
        <v>24.496606589060182</v>
      </c>
      <c r="AC8" s="477">
        <v>26.607429572325209</v>
      </c>
      <c r="AD8" s="477">
        <v>19.600000000000001</v>
      </c>
      <c r="AE8" s="477">
        <v>19.652875624439606</v>
      </c>
      <c r="AF8" s="478">
        <v>20.151657247217354</v>
      </c>
      <c r="AG8" s="477">
        <v>18.292605421208172</v>
      </c>
      <c r="AH8" s="477">
        <v>17.399281842604715</v>
      </c>
      <c r="AI8" s="478">
        <v>16.37777211317869</v>
      </c>
      <c r="AJ8" s="478">
        <v>15.721600512035844</v>
      </c>
      <c r="AK8" s="477">
        <v>14.89848484848485</v>
      </c>
      <c r="AL8" s="477">
        <v>13.979250134545238</v>
      </c>
      <c r="AM8" s="477">
        <v>13.738473854303587</v>
      </c>
      <c r="AN8" s="477">
        <v>13.570388998346584</v>
      </c>
      <c r="AO8" s="2"/>
    </row>
    <row r="9" spans="1:44" ht="13.5">
      <c r="A9" s="19" t="s">
        <v>44</v>
      </c>
      <c r="B9" s="14">
        <v>2.4458445883926467</v>
      </c>
      <c r="C9" s="476">
        <v>3.0312350881630916</v>
      </c>
      <c r="D9" s="476">
        <v>3.0623668339893828</v>
      </c>
      <c r="E9" s="476">
        <v>3.2489755754022327</v>
      </c>
      <c r="F9" s="476">
        <v>3.3641127566677245</v>
      </c>
      <c r="G9" s="476">
        <v>3.2734711540352879</v>
      </c>
      <c r="H9" s="476">
        <v>3.4056620884103612</v>
      </c>
      <c r="I9" s="476">
        <v>3.2704215802892107</v>
      </c>
      <c r="J9" s="476">
        <v>3.2815970803274115</v>
      </c>
      <c r="K9" s="476">
        <v>3.1887092568975519</v>
      </c>
      <c r="L9" s="476">
        <v>2.9153762619152959</v>
      </c>
      <c r="M9" s="476">
        <v>2.472513115314265</v>
      </c>
      <c r="N9" s="470">
        <v>2.2813948662571546</v>
      </c>
      <c r="O9" s="14">
        <v>1.7</v>
      </c>
      <c r="P9" s="476">
        <v>1.8815421678656268</v>
      </c>
      <c r="Q9" s="476">
        <v>1.8467258492482066</v>
      </c>
      <c r="R9" s="476">
        <v>1.814819543258164</v>
      </c>
      <c r="S9" s="476">
        <v>1.6678281920551663</v>
      </c>
      <c r="T9" s="476">
        <v>1.5019901369314341</v>
      </c>
      <c r="U9" s="476">
        <v>1.6356874802954748</v>
      </c>
      <c r="V9" s="476">
        <v>1.5831125838765256</v>
      </c>
      <c r="W9" s="476">
        <v>1.7002133760991589</v>
      </c>
      <c r="X9" s="476">
        <v>1.5971588094764757</v>
      </c>
      <c r="Y9" s="476">
        <v>1.4414128880856687</v>
      </c>
      <c r="Z9" s="476">
        <v>1.2705662320765456</v>
      </c>
      <c r="AA9" s="470">
        <v>1.2569770720587585</v>
      </c>
      <c r="AB9" s="14">
        <v>4.2889568070475077</v>
      </c>
      <c r="AC9" s="476">
        <v>5.5302145672164649</v>
      </c>
      <c r="AD9" s="476">
        <v>5.131815583655146</v>
      </c>
      <c r="AE9" s="476">
        <v>5.623158703727424</v>
      </c>
      <c r="AF9" s="476">
        <v>6.2174535403144198</v>
      </c>
      <c r="AG9" s="476">
        <v>6.2717806942281822</v>
      </c>
      <c r="AH9" s="476">
        <v>6.1506027580188114</v>
      </c>
      <c r="AI9" s="476">
        <v>5.8715268926841704</v>
      </c>
      <c r="AJ9" s="476">
        <v>5.608892622483574</v>
      </c>
      <c r="AK9" s="476">
        <v>5.5742424242424242</v>
      </c>
      <c r="AL9" s="476">
        <v>5.0937830134146589</v>
      </c>
      <c r="AM9" s="476">
        <v>4.2255121907830366</v>
      </c>
      <c r="AN9" s="476">
        <v>3.7741453224161656</v>
      </c>
      <c r="AO9" s="2"/>
    </row>
    <row r="10" spans="1:44" ht="13.5">
      <c r="A10" s="290" t="s">
        <v>45</v>
      </c>
      <c r="B10" s="22">
        <v>0.37913210017686316</v>
      </c>
      <c r="C10" s="477">
        <v>0.70500505201440178</v>
      </c>
      <c r="D10" s="477">
        <v>0.87413568749521597</v>
      </c>
      <c r="E10" s="477">
        <v>1.1771532391927819</v>
      </c>
      <c r="F10" s="478">
        <v>1.8034612748457846</v>
      </c>
      <c r="G10" s="477">
        <v>2.1360021988540585</v>
      </c>
      <c r="H10" s="477">
        <v>2.3218613474592962</v>
      </c>
      <c r="I10" s="477">
        <v>2.3619400505767074</v>
      </c>
      <c r="J10" s="477">
        <v>2.5651015533071235</v>
      </c>
      <c r="K10" s="477">
        <v>2.3262004144493362</v>
      </c>
      <c r="L10" s="477">
        <v>2.3263926997914677</v>
      </c>
      <c r="M10" s="477">
        <v>2.6230628530079798</v>
      </c>
      <c r="N10" s="471">
        <v>2.6937946623741094</v>
      </c>
      <c r="O10" s="22">
        <v>0.19561973137579158</v>
      </c>
      <c r="P10" s="477">
        <v>0.28133035028550435</v>
      </c>
      <c r="Q10" s="477">
        <v>0.45741633025133477</v>
      </c>
      <c r="R10" s="477">
        <v>0.54439279265434704</v>
      </c>
      <c r="S10" s="478">
        <v>1.5153263613415073</v>
      </c>
      <c r="T10" s="477">
        <v>1.7948576269937746</v>
      </c>
      <c r="U10" s="477">
        <v>1.8661676925326702</v>
      </c>
      <c r="V10" s="477">
        <v>1.7524665365898002</v>
      </c>
      <c r="W10" s="477">
        <v>1.617609743719868</v>
      </c>
      <c r="X10" s="477">
        <v>1.6182076512143182</v>
      </c>
      <c r="Y10" s="477">
        <v>1.4638818554213673</v>
      </c>
      <c r="Z10" s="477">
        <v>1.4955411595695662</v>
      </c>
      <c r="AA10" s="471">
        <v>1.4363510974768734</v>
      </c>
      <c r="AB10" s="22">
        <v>0.81929853815796794</v>
      </c>
      <c r="AC10" s="477">
        <v>1.6131485474505454</v>
      </c>
      <c r="AD10" s="477">
        <v>1.5745338641058264</v>
      </c>
      <c r="AE10" s="477">
        <v>2.2051480501323213</v>
      </c>
      <c r="AF10" s="478">
        <v>2.284102119877764</v>
      </c>
      <c r="AG10" s="477">
        <v>2.7073575758198931</v>
      </c>
      <c r="AH10" s="477">
        <v>3.0187969542631166</v>
      </c>
      <c r="AI10" s="478">
        <v>3.2836626979256169</v>
      </c>
      <c r="AJ10" s="478">
        <v>3.924960467679333</v>
      </c>
      <c r="AK10" s="477">
        <v>3.367764568310271</v>
      </c>
      <c r="AL10" s="477">
        <v>3.5745803357314152</v>
      </c>
      <c r="AM10" s="477">
        <v>4.2675152940711385</v>
      </c>
      <c r="AN10" s="477">
        <v>4.5261031850539091</v>
      </c>
      <c r="AO10" s="2"/>
    </row>
    <row r="11" spans="1:44" s="73" customFormat="1" ht="13.5">
      <c r="A11" s="291" t="s">
        <v>130</v>
      </c>
      <c r="B11" s="78">
        <v>0.26220046446939421</v>
      </c>
      <c r="C11" s="479">
        <v>0.28177432438201766</v>
      </c>
      <c r="D11" s="479">
        <v>0.21177251039726483</v>
      </c>
      <c r="E11" s="479">
        <v>0.22187554993270014</v>
      </c>
      <c r="F11" s="479">
        <v>0.18735795966956459</v>
      </c>
      <c r="G11" s="479">
        <v>0.14761537737063954</v>
      </c>
      <c r="H11" s="479">
        <v>0.1752348186761733</v>
      </c>
      <c r="I11" s="479">
        <v>0.21164827691333557</v>
      </c>
      <c r="J11" s="479">
        <v>0.17079688157951697</v>
      </c>
      <c r="K11" s="479">
        <v>0.11909010428270887</v>
      </c>
      <c r="L11" s="566">
        <v>0.23695103403941739</v>
      </c>
      <c r="M11" s="566">
        <v>0.26672830696870414</v>
      </c>
      <c r="N11" s="581">
        <v>0.24014682802706888</v>
      </c>
      <c r="O11" s="78">
        <v>0.28990037510587668</v>
      </c>
      <c r="P11" s="479">
        <v>0.26713861154706647</v>
      </c>
      <c r="Q11" s="479">
        <v>0.15789816382341451</v>
      </c>
      <c r="R11" s="479">
        <v>0.1498328787122056</v>
      </c>
      <c r="S11" s="479">
        <v>0.16877028489001081</v>
      </c>
      <c r="T11" s="479">
        <v>0.10467700543952063</v>
      </c>
      <c r="U11" s="479">
        <v>9.5053243110301652E-2</v>
      </c>
      <c r="V11" s="479">
        <v>7.9864165987604818E-2</v>
      </c>
      <c r="W11" s="479">
        <v>0.11852455294541861</v>
      </c>
      <c r="X11" s="479">
        <v>9.1409191922871835E-2</v>
      </c>
      <c r="Y11" s="566">
        <v>0.26082748929513605</v>
      </c>
      <c r="Z11" s="566">
        <v>0.25479088173908326</v>
      </c>
      <c r="AA11" s="581">
        <v>0.25615154387359568</v>
      </c>
      <c r="AB11" s="78">
        <v>0.24679006169751544</v>
      </c>
      <c r="AC11" s="479">
        <v>0.31314586334314526</v>
      </c>
      <c r="AD11" s="479">
        <v>0.30232144567105784</v>
      </c>
      <c r="AE11" s="479">
        <v>0.33891746142707346</v>
      </c>
      <c r="AF11" s="479">
        <v>0.21836425323034722</v>
      </c>
      <c r="AG11" s="479">
        <v>0.2195293742641653</v>
      </c>
      <c r="AH11" s="479">
        <v>0.29786412109752253</v>
      </c>
      <c r="AI11" s="479">
        <v>0.41094881551491347</v>
      </c>
      <c r="AJ11" s="479">
        <v>0.24581915760218506</v>
      </c>
      <c r="AK11" s="479">
        <v>0.15981290196842721</v>
      </c>
      <c r="AL11" s="566">
        <v>0.20239808153477221</v>
      </c>
      <c r="AM11" s="566">
        <v>0.28413863989010013</v>
      </c>
      <c r="AN11" s="566">
        <v>0.21682524281456983</v>
      </c>
      <c r="AO11" s="2"/>
    </row>
    <row r="12" spans="1:44" ht="13.5" customHeight="1">
      <c r="A12" s="21" t="s">
        <v>131</v>
      </c>
      <c r="B12" s="76">
        <v>0.33732396213054994</v>
      </c>
      <c r="C12" s="478">
        <v>0.23887684763049116</v>
      </c>
      <c r="D12" s="478">
        <v>0.20661689976629849</v>
      </c>
      <c r="E12" s="478">
        <v>0.19174044855205813</v>
      </c>
      <c r="F12" s="478">
        <v>0.19875502063463582</v>
      </c>
      <c r="G12" s="478">
        <v>0.15145852593481382</v>
      </c>
      <c r="H12" s="478">
        <v>0.16385266039011362</v>
      </c>
      <c r="I12" s="478">
        <v>0.12998240824505697</v>
      </c>
      <c r="J12" s="478">
        <v>0.14606455163037982</v>
      </c>
      <c r="K12" s="478">
        <v>0.13501031777952491</v>
      </c>
      <c r="L12" s="566"/>
      <c r="M12" s="566"/>
      <c r="N12" s="581"/>
      <c r="O12" s="76">
        <v>0.4</v>
      </c>
      <c r="P12" s="478">
        <v>0.33996189069175947</v>
      </c>
      <c r="Q12" s="478">
        <v>0.31406623644642445</v>
      </c>
      <c r="R12" s="478">
        <v>0.27584019065083587</v>
      </c>
      <c r="S12" s="478">
        <v>0.28170047316876351</v>
      </c>
      <c r="T12" s="478">
        <v>0.2062107292162115</v>
      </c>
      <c r="U12" s="478">
        <v>0.23628480285304579</v>
      </c>
      <c r="V12" s="478">
        <v>0.18089880580331308</v>
      </c>
      <c r="W12" s="478">
        <v>0.18381603446635589</v>
      </c>
      <c r="X12" s="478">
        <v>0.17353096769628373</v>
      </c>
      <c r="Y12" s="566"/>
      <c r="Z12" s="566"/>
      <c r="AA12" s="581"/>
      <c r="AB12" s="76">
        <v>6.404782237403929E-2</v>
      </c>
      <c r="AC12" s="478">
        <v>1.915778718435265E-2</v>
      </c>
      <c r="AD12" s="478">
        <v>2.3700316468931674E-2</v>
      </c>
      <c r="AE12" s="478">
        <v>5.251697194825157E-2</v>
      </c>
      <c r="AF12" s="478">
        <v>5.923147165527283E-2</v>
      </c>
      <c r="AG12" s="478">
        <v>5.878801360068639E-2</v>
      </c>
      <c r="AH12" s="478">
        <v>5.1522272868265967E-2</v>
      </c>
      <c r="AI12" s="478">
        <v>5.1491205709915881E-2</v>
      </c>
      <c r="AJ12" s="478">
        <v>9.0506335443481037E-2</v>
      </c>
      <c r="AK12" s="478">
        <v>7.7272727272727271E-2</v>
      </c>
      <c r="AL12" s="566"/>
      <c r="AM12" s="566"/>
      <c r="AN12" s="566"/>
      <c r="AO12" s="2"/>
    </row>
    <row r="13" spans="1:44" ht="36">
      <c r="A13" s="291" t="s">
        <v>38</v>
      </c>
      <c r="B13" s="78">
        <v>15.690645406624531</v>
      </c>
      <c r="C13" s="479">
        <v>17.00337474631911</v>
      </c>
      <c r="D13" s="479">
        <v>15.974246402905534</v>
      </c>
      <c r="E13" s="479">
        <v>15.671827177942371</v>
      </c>
      <c r="F13" s="479">
        <v>16.251443504345467</v>
      </c>
      <c r="G13" s="479">
        <v>15.167292826373455</v>
      </c>
      <c r="H13" s="479">
        <v>17.383427591551389</v>
      </c>
      <c r="I13" s="479">
        <v>18.306257008117882</v>
      </c>
      <c r="J13" s="479">
        <v>19.840097754004638</v>
      </c>
      <c r="K13" s="479">
        <v>21.127902064970684</v>
      </c>
      <c r="L13" s="479">
        <v>21.500623416321439</v>
      </c>
      <c r="M13" s="479">
        <v>22.312717332314929</v>
      </c>
      <c r="N13" s="472">
        <v>23.394773583043055</v>
      </c>
      <c r="O13" s="78">
        <v>18.7</v>
      </c>
      <c r="P13" s="479">
        <v>19.835307350731547</v>
      </c>
      <c r="Q13" s="479">
        <v>19.465964555966849</v>
      </c>
      <c r="R13" s="479">
        <v>19.373421076047553</v>
      </c>
      <c r="S13" s="479">
        <v>19.995598430106735</v>
      </c>
      <c r="T13" s="479">
        <v>18.450071344531505</v>
      </c>
      <c r="U13" s="479">
        <v>21.682266435692902</v>
      </c>
      <c r="V13" s="479">
        <v>22.62557915728275</v>
      </c>
      <c r="W13" s="479">
        <v>24.505293629975945</v>
      </c>
      <c r="X13" s="479">
        <v>25.768843272895136</v>
      </c>
      <c r="Y13" s="479">
        <v>26.083672753756105</v>
      </c>
      <c r="Z13" s="479">
        <v>26.738473423142601</v>
      </c>
      <c r="AA13" s="472">
        <v>28.007827230200061</v>
      </c>
      <c r="AB13" s="78">
        <v>8.4913928715897349</v>
      </c>
      <c r="AC13" s="479">
        <v>10.847868924244636</v>
      </c>
      <c r="AD13" s="479">
        <v>10.030113343278172</v>
      </c>
      <c r="AE13" s="479">
        <v>9.5439989752785959</v>
      </c>
      <c r="AF13" s="479">
        <v>9.9533552160714738</v>
      </c>
      <c r="AG13" s="479">
        <v>9.6110457910960001</v>
      </c>
      <c r="AH13" s="479">
        <v>10.716632756599321</v>
      </c>
      <c r="AI13" s="479">
        <v>11.647718582717308</v>
      </c>
      <c r="AJ13" s="479">
        <v>12.9744082085746</v>
      </c>
      <c r="AK13" s="479">
        <v>14.171717171717171</v>
      </c>
      <c r="AL13" s="479">
        <v>14.727221989674899</v>
      </c>
      <c r="AM13" s="479">
        <v>15.857901030805571</v>
      </c>
      <c r="AN13" s="479">
        <v>16.67277209587834</v>
      </c>
      <c r="AO13" s="2"/>
    </row>
    <row r="14" spans="1:44">
      <c r="A14" s="292" t="s">
        <v>0</v>
      </c>
      <c r="B14" s="77">
        <v>1.5876189976659412</v>
      </c>
      <c r="C14" s="480">
        <v>1.2076072646157561</v>
      </c>
      <c r="D14" s="480">
        <v>1.7775244148433993</v>
      </c>
      <c r="E14" s="480">
        <v>1.7384467335386604</v>
      </c>
      <c r="F14" s="480">
        <v>1.5286193427281887</v>
      </c>
      <c r="G14" s="480">
        <v>1.3247703534687936</v>
      </c>
      <c r="H14" s="480">
        <v>1.3534848060149385</v>
      </c>
      <c r="I14" s="480">
        <v>1.4667150757528649</v>
      </c>
      <c r="J14" s="480">
        <v>1.4638824038745546</v>
      </c>
      <c r="K14" s="480">
        <v>1.4810712704915547</v>
      </c>
      <c r="L14" s="480">
        <v>0.75272493263081686</v>
      </c>
      <c r="M14" s="480">
        <v>0.5276275853751683</v>
      </c>
      <c r="N14" s="473">
        <v>0.54375527587672734</v>
      </c>
      <c r="O14" s="77">
        <v>0.9</v>
      </c>
      <c r="P14" s="480">
        <v>0.66607348213311401</v>
      </c>
      <c r="Q14" s="480">
        <v>1.3901628066957119</v>
      </c>
      <c r="R14" s="480">
        <v>0.90528197212195771</v>
      </c>
      <c r="S14" s="480">
        <v>0.77614349117852033</v>
      </c>
      <c r="T14" s="480">
        <v>0.60736726162164867</v>
      </c>
      <c r="U14" s="480">
        <v>0.56579531701826891</v>
      </c>
      <c r="V14" s="480">
        <v>0.60883857675301523</v>
      </c>
      <c r="W14" s="480">
        <v>0.64794302722244124</v>
      </c>
      <c r="X14" s="480">
        <v>0.78274259797760615</v>
      </c>
      <c r="Y14" s="480">
        <v>0.4275348636473984</v>
      </c>
      <c r="Z14" s="480">
        <v>0.40217656465996265</v>
      </c>
      <c r="AA14" s="473">
        <v>0.41174492198249063</v>
      </c>
      <c r="AB14" s="77">
        <v>3.2630680030563171</v>
      </c>
      <c r="AC14" s="480">
        <v>2.3846883666618015</v>
      </c>
      <c r="AD14" s="480">
        <v>2.4369501875113277</v>
      </c>
      <c r="AE14" s="480">
        <v>3.1177148712693734</v>
      </c>
      <c r="AF14" s="480">
        <v>2.7943680742367776</v>
      </c>
      <c r="AG14" s="480">
        <v>2.5390066414566719</v>
      </c>
      <c r="AH14" s="480">
        <v>2.5750621684568027</v>
      </c>
      <c r="AI14" s="480">
        <v>2.789191944940097</v>
      </c>
      <c r="AJ14" s="481">
        <v>2.664686528056964</v>
      </c>
      <c r="AK14" s="480">
        <v>2.5277777777777777</v>
      </c>
      <c r="AL14" s="480">
        <v>1.2333313400705614</v>
      </c>
      <c r="AM14" s="480">
        <v>0.71059367680341556</v>
      </c>
      <c r="AN14" s="480">
        <v>0.73611674900745516</v>
      </c>
      <c r="AO14" s="2"/>
    </row>
    <row r="15" spans="1:44" ht="12.75" customHeight="1">
      <c r="A15" s="46"/>
      <c r="B15" s="582" t="s">
        <v>132</v>
      </c>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2"/>
      <c r="AP15" s="9"/>
      <c r="AQ15" s="10"/>
    </row>
    <row r="16" spans="1:44" ht="24">
      <c r="A16" s="290" t="s">
        <v>31</v>
      </c>
      <c r="B16" s="22">
        <v>81.358871469453774</v>
      </c>
      <c r="C16" s="477">
        <v>76.864997038725207</v>
      </c>
      <c r="D16" s="477">
        <v>77.513461408582145</v>
      </c>
      <c r="E16" s="477">
        <v>76.363958769491262</v>
      </c>
      <c r="F16" s="478">
        <v>74.970059880239532</v>
      </c>
      <c r="G16" s="477">
        <v>76.672517453817818</v>
      </c>
      <c r="H16" s="477">
        <v>75.186167359778864</v>
      </c>
      <c r="I16" s="477">
        <v>75.48045876537995</v>
      </c>
      <c r="J16" s="477">
        <v>74.873811302469264</v>
      </c>
      <c r="K16" s="477">
        <v>75.767538521067749</v>
      </c>
      <c r="L16" s="477">
        <v>76.947374893043602</v>
      </c>
      <c r="M16" s="477">
        <v>77.230389493456698</v>
      </c>
      <c r="N16" s="471">
        <v>77.535503892278555</v>
      </c>
      <c r="O16" s="22">
        <v>95.279434683824775</v>
      </c>
      <c r="P16" s="477">
        <v>92.478089234667706</v>
      </c>
      <c r="Q16" s="477">
        <v>92.130752451989807</v>
      </c>
      <c r="R16" s="477">
        <v>92.255021448518761</v>
      </c>
      <c r="S16" s="478">
        <v>90.914009059399575</v>
      </c>
      <c r="T16" s="477">
        <v>91.373065146154858</v>
      </c>
      <c r="U16" s="477">
        <v>90.300141976591178</v>
      </c>
      <c r="V16" s="477">
        <v>90.326716930809866</v>
      </c>
      <c r="W16" s="477">
        <v>89.922724838316242</v>
      </c>
      <c r="X16" s="477">
        <v>89.801226503738064</v>
      </c>
      <c r="Y16" s="477">
        <v>90.514268510747002</v>
      </c>
      <c r="Z16" s="477">
        <v>90.312958141212704</v>
      </c>
      <c r="AA16" s="471">
        <v>90.4442368130468</v>
      </c>
      <c r="AB16" s="22">
        <v>55.117327079163545</v>
      </c>
      <c r="AC16" s="477">
        <v>46.349449987209006</v>
      </c>
      <c r="AD16" s="477">
        <v>55.239445567874547</v>
      </c>
      <c r="AE16" s="477">
        <v>52.915645930981746</v>
      </c>
      <c r="AF16" s="478">
        <v>51.14153373896837</v>
      </c>
      <c r="AG16" s="477">
        <v>54.224308155648139</v>
      </c>
      <c r="AH16" s="477">
        <v>54.625644045340792</v>
      </c>
      <c r="AI16" s="478">
        <v>55.437586192968382</v>
      </c>
      <c r="AJ16" s="478">
        <v>55.661087457408975</v>
      </c>
      <c r="AK16" s="477">
        <v>57.575026479934102</v>
      </c>
      <c r="AL16" s="477">
        <v>59.566858732366377</v>
      </c>
      <c r="AM16" s="477">
        <v>60.617236822786666</v>
      </c>
      <c r="AN16" s="477">
        <v>61.284055939070612</v>
      </c>
      <c r="AO16" s="2"/>
      <c r="AP16" s="9"/>
      <c r="AQ16" s="10"/>
    </row>
    <row r="17" spans="1:43" ht="24">
      <c r="A17" s="19" t="s">
        <v>152</v>
      </c>
      <c r="B17" s="14">
        <v>3.502161876322011</v>
      </c>
      <c r="C17" s="476">
        <v>5.5907483539814429</v>
      </c>
      <c r="D17" s="476">
        <v>5.7729028138488268</v>
      </c>
      <c r="E17" s="476">
        <v>6.113075013442244</v>
      </c>
      <c r="F17" s="476">
        <v>6.3950997088392025</v>
      </c>
      <c r="G17" s="476">
        <v>5.7890331361687624</v>
      </c>
      <c r="H17" s="476">
        <v>6.1704033189555165</v>
      </c>
      <c r="I17" s="476">
        <v>6.0549958626650326</v>
      </c>
      <c r="J17" s="476">
        <v>6.1375658705001115</v>
      </c>
      <c r="K17" s="476">
        <v>5.8635561101985694</v>
      </c>
      <c r="L17" s="476">
        <v>6.2155113668386512</v>
      </c>
      <c r="M17" s="476">
        <v>6.1857377193390981</v>
      </c>
      <c r="N17" s="470">
        <v>5.9065327161792549</v>
      </c>
      <c r="O17" s="14">
        <v>0.53952894491421988</v>
      </c>
      <c r="P17" s="476">
        <v>1.951812022910755</v>
      </c>
      <c r="Q17" s="476">
        <v>1.5126323871118637</v>
      </c>
      <c r="R17" s="476">
        <v>1.61463681467904</v>
      </c>
      <c r="S17" s="476">
        <v>1.6041922646665077</v>
      </c>
      <c r="T17" s="476">
        <v>1.4665367171372221</v>
      </c>
      <c r="U17" s="476">
        <v>1.727958999930743</v>
      </c>
      <c r="V17" s="476">
        <v>1.782752902155887</v>
      </c>
      <c r="W17" s="476">
        <v>1.8110381515169245</v>
      </c>
      <c r="X17" s="476">
        <v>1.6881448563556227</v>
      </c>
      <c r="Y17" s="476">
        <v>1.6864029485822722</v>
      </c>
      <c r="Z17" s="476">
        <v>1.7809986726911995</v>
      </c>
      <c r="AA17" s="470">
        <v>1.602064988627462</v>
      </c>
      <c r="AB17" s="14">
        <v>8.6125811957415976</v>
      </c>
      <c r="AC17" s="476">
        <v>12.702993092862624</v>
      </c>
      <c r="AD17" s="476">
        <v>12.264757610270475</v>
      </c>
      <c r="AE17" s="476">
        <v>12.75081776858919</v>
      </c>
      <c r="AF17" s="476">
        <v>13.55519925450858</v>
      </c>
      <c r="AG17" s="476">
        <v>12.389624239015157</v>
      </c>
      <c r="AH17" s="476">
        <v>12.213749447961137</v>
      </c>
      <c r="AI17" s="476">
        <v>11.822645886106992</v>
      </c>
      <c r="AJ17" s="476">
        <v>11.661179390826195</v>
      </c>
      <c r="AK17" s="476">
        <v>11.276332823349417</v>
      </c>
      <c r="AL17" s="476">
        <v>12.017741728123795</v>
      </c>
      <c r="AM17" s="476">
        <v>11.779180737043019</v>
      </c>
      <c r="AN17" s="476">
        <v>11.325641909152479</v>
      </c>
      <c r="AO17" s="2"/>
      <c r="AP17" s="9"/>
      <c r="AQ17" s="10"/>
    </row>
    <row r="18" spans="1:43">
      <c r="A18" s="290" t="s">
        <v>43</v>
      </c>
      <c r="B18" s="22">
        <v>9.1891408485753381</v>
      </c>
      <c r="C18" s="477">
        <v>10.948404548241072</v>
      </c>
      <c r="D18" s="477">
        <v>9.4011898841428607</v>
      </c>
      <c r="E18" s="477">
        <v>9.6987221287938592</v>
      </c>
      <c r="F18" s="478">
        <v>10.12992363896061</v>
      </c>
      <c r="G18" s="477">
        <v>9.1847310686072419</v>
      </c>
      <c r="H18" s="477">
        <v>9.5846565664377348</v>
      </c>
      <c r="I18" s="477">
        <v>9.2732777268966053</v>
      </c>
      <c r="J18" s="477">
        <v>9.3773344909043175</v>
      </c>
      <c r="K18" s="477">
        <v>9.0989926737580102</v>
      </c>
      <c r="L18" s="477">
        <v>8.8137191107376527</v>
      </c>
      <c r="M18" s="477">
        <v>9.0022820063026838</v>
      </c>
      <c r="N18" s="471">
        <v>9.040079949505575</v>
      </c>
      <c r="O18" s="22">
        <v>0.22094398788250535</v>
      </c>
      <c r="P18" s="477">
        <v>1.2800913079444194</v>
      </c>
      <c r="Q18" s="477">
        <v>1.1785821422942184</v>
      </c>
      <c r="R18" s="477">
        <v>1.5474602458662419</v>
      </c>
      <c r="S18" s="478">
        <v>1.9338333730675419</v>
      </c>
      <c r="T18" s="477">
        <v>1.9465569769851199</v>
      </c>
      <c r="U18" s="477">
        <v>2.3049553293164347</v>
      </c>
      <c r="V18" s="477">
        <v>2.4114821083585509</v>
      </c>
      <c r="W18" s="477">
        <v>2.5720882296021927</v>
      </c>
      <c r="X18" s="477">
        <v>2.7276317402099854</v>
      </c>
      <c r="Y18" s="477">
        <v>2.8970368207860453</v>
      </c>
      <c r="Z18" s="477">
        <v>3.2336387222687266</v>
      </c>
      <c r="AA18" s="471">
        <v>3.284823088611418</v>
      </c>
      <c r="AB18" s="22">
        <v>26.769729490784517</v>
      </c>
      <c r="AC18" s="477">
        <v>29.844973138910209</v>
      </c>
      <c r="AD18" s="477">
        <v>21.930905174751487</v>
      </c>
      <c r="AE18" s="477">
        <v>21.72644755660658</v>
      </c>
      <c r="AF18" s="478">
        <v>22.379131721756291</v>
      </c>
      <c r="AG18" s="477">
        <v>20.237655785828544</v>
      </c>
      <c r="AH18" s="477">
        <v>19.4877079346386</v>
      </c>
      <c r="AI18" s="478">
        <v>18.536897803269419</v>
      </c>
      <c r="AJ18" s="478">
        <v>18.065491068093934</v>
      </c>
      <c r="AK18" s="477">
        <v>17.35847946334</v>
      </c>
      <c r="AL18" s="477">
        <v>16.393567162609131</v>
      </c>
      <c r="AM18" s="477">
        <v>16.327705182792542</v>
      </c>
      <c r="AN18" s="477">
        <v>16.285659969345197</v>
      </c>
      <c r="AO18" s="2"/>
    </row>
    <row r="19" spans="1:43" ht="13.5">
      <c r="A19" s="19" t="s">
        <v>44</v>
      </c>
      <c r="B19" s="14">
        <v>2.9010358342665175</v>
      </c>
      <c r="C19" s="476">
        <v>3.6522389662206862</v>
      </c>
      <c r="D19" s="476">
        <v>3.6445574159007323</v>
      </c>
      <c r="E19" s="476">
        <v>3.8527759664115502</v>
      </c>
      <c r="F19" s="476">
        <v>4.0169202878646377</v>
      </c>
      <c r="G19" s="476">
        <v>3.8587371110714361</v>
      </c>
      <c r="H19" s="476">
        <v>4.1222505232643716</v>
      </c>
      <c r="I19" s="476">
        <v>4.0032705817068406</v>
      </c>
      <c r="J19" s="476">
        <v>4.0938137252922528</v>
      </c>
      <c r="K19" s="476">
        <v>4.0428863189669979</v>
      </c>
      <c r="L19" s="476">
        <v>3.7138846049402328</v>
      </c>
      <c r="M19" s="476">
        <v>3.1826484727116551</v>
      </c>
      <c r="N19" s="470">
        <v>2.97811908268462</v>
      </c>
      <c r="O19" s="14">
        <v>1.8658187758576443</v>
      </c>
      <c r="P19" s="476">
        <v>2.3470958419283567</v>
      </c>
      <c r="Q19" s="476">
        <v>2.2930998540754639</v>
      </c>
      <c r="R19" s="476">
        <v>2.2508948878631134</v>
      </c>
      <c r="S19" s="476">
        <v>2.0846705422802545</v>
      </c>
      <c r="T19" s="476">
        <v>1.8418043543324609</v>
      </c>
      <c r="U19" s="476">
        <v>2.0885275988641872</v>
      </c>
      <c r="V19" s="476">
        <v>2.0460412713066969</v>
      </c>
      <c r="W19" s="476">
        <v>2.2520961506438097</v>
      </c>
      <c r="X19" s="476">
        <v>2.1516016722575024</v>
      </c>
      <c r="Y19" s="476">
        <v>1.9500602123855053</v>
      </c>
      <c r="Z19" s="476">
        <v>1.7342885023609447</v>
      </c>
      <c r="AA19" s="470">
        <v>1.7459912983568808</v>
      </c>
      <c r="AB19" s="14">
        <v>4.686943601959749</v>
      </c>
      <c r="AC19" s="476">
        <v>6.2031210028140187</v>
      </c>
      <c r="AD19" s="476">
        <v>5.7039258071264207</v>
      </c>
      <c r="AE19" s="476">
        <v>6.2164573273481638</v>
      </c>
      <c r="AF19" s="476">
        <v>6.9047031738200957</v>
      </c>
      <c r="AG19" s="476">
        <v>6.9386583229329624</v>
      </c>
      <c r="AH19" s="476">
        <v>6.8888561754747526</v>
      </c>
      <c r="AI19" s="476">
        <v>6.645586054482612</v>
      </c>
      <c r="AJ19" s="476">
        <v>6.4451071311602579</v>
      </c>
      <c r="AK19" s="476">
        <v>6.4946451688831353</v>
      </c>
      <c r="AL19" s="476">
        <v>5.9735159710615822</v>
      </c>
      <c r="AM19" s="476">
        <v>5.0218763764498604</v>
      </c>
      <c r="AN19" s="476">
        <v>4.5293062272019773</v>
      </c>
      <c r="AO19" s="2"/>
    </row>
    <row r="20" spans="1:43" ht="13.5">
      <c r="A20" s="290" t="s">
        <v>45</v>
      </c>
      <c r="B20" s="22">
        <v>0.44915551816880372</v>
      </c>
      <c r="C20" s="477">
        <v>0.84772445703881671</v>
      </c>
      <c r="D20" s="477">
        <v>1.0381755262089321</v>
      </c>
      <c r="E20" s="477">
        <v>1.3922993190390602</v>
      </c>
      <c r="F20" s="478">
        <v>2.145136635468905</v>
      </c>
      <c r="G20" s="477">
        <v>2.5076608553982518</v>
      </c>
      <c r="H20" s="477">
        <v>2.7957171374992438</v>
      </c>
      <c r="I20" s="477">
        <v>2.8746349028151728</v>
      </c>
      <c r="J20" s="477">
        <v>3.1784578773870127</v>
      </c>
      <c r="K20" s="477">
        <v>2.9301391058580428</v>
      </c>
      <c r="L20" s="477">
        <v>2.9430870925671555</v>
      </c>
      <c r="M20" s="477">
        <v>3.3764378968284769</v>
      </c>
      <c r="N20" s="471">
        <v>3.5164632863454663</v>
      </c>
      <c r="O20" s="22">
        <v>0.24139561506109547</v>
      </c>
      <c r="P20" s="477">
        <v>0.35046485991805154</v>
      </c>
      <c r="Q20" s="477">
        <v>0.56713541114794463</v>
      </c>
      <c r="R20" s="477">
        <v>0.6740781968765015</v>
      </c>
      <c r="S20" s="478">
        <v>1.886114926431643</v>
      </c>
      <c r="T20" s="477">
        <v>2.1915128072503203</v>
      </c>
      <c r="U20" s="477">
        <v>2.369948295874222</v>
      </c>
      <c r="V20" s="477">
        <v>2.2528463156488931</v>
      </c>
      <c r="W20" s="477">
        <v>2.130672448140444</v>
      </c>
      <c r="X20" s="477">
        <v>2.167096153249092</v>
      </c>
      <c r="Y20" s="477">
        <v>1.9686057083771593</v>
      </c>
      <c r="Z20" s="477">
        <v>2.0413731865123226</v>
      </c>
      <c r="AA20" s="471">
        <v>1.9951489755278087</v>
      </c>
      <c r="AB20" s="22">
        <v>0.89443918541712175</v>
      </c>
      <c r="AC20" s="477">
        <v>1.805202346863173</v>
      </c>
      <c r="AD20" s="477">
        <v>1.7464134797023054</v>
      </c>
      <c r="AE20" s="477">
        <v>2.431286730803639</v>
      </c>
      <c r="AF20" s="478">
        <v>2.5295794915525236</v>
      </c>
      <c r="AG20" s="477">
        <v>2.9859378543887503</v>
      </c>
      <c r="AH20" s="477">
        <v>3.3677346186560819</v>
      </c>
      <c r="AI20" s="478">
        <v>3.698542261154246</v>
      </c>
      <c r="AJ20" s="478">
        <v>4.4822510301352176</v>
      </c>
      <c r="AK20" s="477">
        <v>3.9011175076193698</v>
      </c>
      <c r="AL20" s="477">
        <v>4.1649436142746969</v>
      </c>
      <c r="AM20" s="477">
        <v>5.07179562472471</v>
      </c>
      <c r="AN20" s="477">
        <v>5.4317217779784466</v>
      </c>
      <c r="AO20" s="2"/>
    </row>
    <row r="21" spans="1:43" s="73" customFormat="1">
      <c r="A21" s="291" t="s">
        <v>129</v>
      </c>
      <c r="B21" s="78">
        <v>0.31062731282292699</v>
      </c>
      <c r="C21" s="479">
        <v>0.33881599211482782</v>
      </c>
      <c r="D21" s="479">
        <v>0.25151362719013826</v>
      </c>
      <c r="E21" s="479">
        <v>0.26242732619463499</v>
      </c>
      <c r="F21" s="479">
        <v>0.22285392474992627</v>
      </c>
      <c r="G21" s="479">
        <v>0.17330005731538353</v>
      </c>
      <c r="H21" s="479">
        <v>0.21099751981126369</v>
      </c>
      <c r="I21" s="479">
        <v>0.25758974017448555</v>
      </c>
      <c r="J21" s="479">
        <v>0.21163711549339728</v>
      </c>
      <c r="K21" s="479">
        <v>0.15000881674336822</v>
      </c>
      <c r="L21" s="566">
        <v>0.29976346208202959</v>
      </c>
      <c r="M21" s="566">
        <v>0.34333586889589185</v>
      </c>
      <c r="N21" s="581">
        <v>0.31348621922996001</v>
      </c>
      <c r="O21" s="78">
        <v>0.35773834706219049</v>
      </c>
      <c r="P21" s="479">
        <v>0.33278562366105785</v>
      </c>
      <c r="Q21" s="479">
        <v>0.19577272199768908</v>
      </c>
      <c r="R21" s="479">
        <v>0.18552610923206461</v>
      </c>
      <c r="S21" s="479">
        <v>0.21006705986911209</v>
      </c>
      <c r="T21" s="479">
        <v>0.12781013635579944</v>
      </c>
      <c r="U21" s="479">
        <v>0.12071330589849109</v>
      </c>
      <c r="V21" s="479">
        <v>0.10266769056125004</v>
      </c>
      <c r="W21" s="479">
        <v>0.15611738268108516</v>
      </c>
      <c r="X21" s="479">
        <v>0.12241476428504899</v>
      </c>
      <c r="Y21" s="566">
        <v>0.35075677892072099</v>
      </c>
      <c r="Z21" s="566">
        <v>0.34778265434011479</v>
      </c>
      <c r="AA21" s="581">
        <v>0.3558047132327265</v>
      </c>
      <c r="AB21" s="78">
        <v>0.26942401514599867</v>
      </c>
      <c r="AC21" s="479">
        <v>0.35042752157632312</v>
      </c>
      <c r="AD21" s="479">
        <v>0.33532352651104214</v>
      </c>
      <c r="AE21" s="479">
        <v>0.3736735620793592</v>
      </c>
      <c r="AF21" s="479">
        <v>0.24183232958482118</v>
      </c>
      <c r="AG21" s="479">
        <v>0.24211839419369471</v>
      </c>
      <c r="AH21" s="479">
        <v>0.3322937340516019</v>
      </c>
      <c r="AI21" s="479">
        <v>0.46287079434600836</v>
      </c>
      <c r="AJ21" s="479">
        <v>0.28072210700273059</v>
      </c>
      <c r="AK21" s="479">
        <v>0.18512247431990067</v>
      </c>
      <c r="AL21" s="566">
        <v>0.23582533278195655</v>
      </c>
      <c r="AM21" s="566">
        <v>0.33768903244751136</v>
      </c>
      <c r="AN21" s="566">
        <v>0.26020935565509784</v>
      </c>
      <c r="AO21" s="2"/>
    </row>
    <row r="22" spans="1:43" ht="13.5" customHeight="1">
      <c r="A22" s="21" t="s">
        <v>131</v>
      </c>
      <c r="B22" s="76">
        <v>0.40010265024262781</v>
      </c>
      <c r="C22" s="478">
        <v>0.28781513332663727</v>
      </c>
      <c r="D22" s="478">
        <v>0.24589711001823505</v>
      </c>
      <c r="E22" s="478">
        <v>0.22737412911418473</v>
      </c>
      <c r="F22" s="478">
        <v>0.23732351810141186</v>
      </c>
      <c r="G22" s="478">
        <v>0.17853789060960254</v>
      </c>
      <c r="H22" s="478">
        <v>0.19832904659859446</v>
      </c>
      <c r="I22" s="478">
        <v>0.15910938033280378</v>
      </c>
      <c r="J22" s="478">
        <v>0.18221647923438794</v>
      </c>
      <c r="K22" s="478">
        <v>0.17117627312353134</v>
      </c>
      <c r="L22" s="566"/>
      <c r="M22" s="566"/>
      <c r="N22" s="581"/>
      <c r="O22" s="76">
        <v>0.58709762219203976</v>
      </c>
      <c r="P22" s="478">
        <v>0.42407932901226164</v>
      </c>
      <c r="Q22" s="478">
        <v>0.38997950955119304</v>
      </c>
      <c r="R22" s="478">
        <v>0.34212066831089316</v>
      </c>
      <c r="S22" s="478">
        <v>0.35210621870931064</v>
      </c>
      <c r="T22" s="478">
        <v>0.25286438948022744</v>
      </c>
      <c r="U22" s="478">
        <v>0.30170025625043284</v>
      </c>
      <c r="V22" s="478">
        <v>0.23379665247644935</v>
      </c>
      <c r="W22" s="478">
        <v>0.2434820178853519</v>
      </c>
      <c r="X22" s="478">
        <v>0.23377106776637419</v>
      </c>
      <c r="Y22" s="566"/>
      <c r="Z22" s="566"/>
      <c r="AA22" s="581"/>
      <c r="AB22" s="76">
        <v>6.9991036235710166E-2</v>
      </c>
      <c r="AC22" s="478">
        <v>2.1488871834228703E-2</v>
      </c>
      <c r="AD22" s="478">
        <v>2.6342498973417321E-2</v>
      </c>
      <c r="AE22" s="478">
        <v>5.8058029708718616E-2</v>
      </c>
      <c r="AF22" s="478">
        <v>6.5778654826508798E-2</v>
      </c>
      <c r="AG22" s="478">
        <v>6.5038935470829159E-2</v>
      </c>
      <c r="AH22" s="478">
        <v>5.7706462534962456E-2</v>
      </c>
      <c r="AI22" s="478">
        <v>5.8279429669422914E-2</v>
      </c>
      <c r="AJ22" s="478">
        <v>0.10399967823303971</v>
      </c>
      <c r="AK22" s="478">
        <v>9.0031775920913257E-2</v>
      </c>
      <c r="AL22" s="566"/>
      <c r="AM22" s="566"/>
      <c r="AN22" s="566"/>
      <c r="AO22" s="2"/>
    </row>
    <row r="23" spans="1:43">
      <c r="A23" s="293" t="s">
        <v>0</v>
      </c>
      <c r="B23" s="79">
        <v>1.8830875948737089</v>
      </c>
      <c r="C23" s="483">
        <v>1.4550076716067426</v>
      </c>
      <c r="D23" s="483">
        <v>2.1154519165239174</v>
      </c>
      <c r="E23" s="483">
        <v>2.0615254373019414</v>
      </c>
      <c r="F23" s="483">
        <v>1.8252485853980114</v>
      </c>
      <c r="G23" s="483">
        <v>1.5616268743580173</v>
      </c>
      <c r="H23" s="483">
        <v>1.6382727660540504</v>
      </c>
      <c r="I23" s="483">
        <v>1.7953823904220081</v>
      </c>
      <c r="J23" s="483">
        <v>1.826202830664863</v>
      </c>
      <c r="K23" s="483">
        <v>1.8778139662413738</v>
      </c>
      <c r="L23" s="483">
        <v>0.95889287965036152</v>
      </c>
      <c r="M23" s="483">
        <v>0.67916854246549829</v>
      </c>
      <c r="N23" s="482">
        <v>0.70981485377656217</v>
      </c>
      <c r="O23" s="79">
        <v>0.90443077192696952</v>
      </c>
      <c r="P23" s="483">
        <v>0.83088135202772739</v>
      </c>
      <c r="Q23" s="483">
        <v>1.7261804888217738</v>
      </c>
      <c r="R23" s="483">
        <v>1.1228083644424824</v>
      </c>
      <c r="S23" s="483">
        <v>0.97012598800638195</v>
      </c>
      <c r="T23" s="483">
        <v>0.74477963578318895</v>
      </c>
      <c r="U23" s="483">
        <v>0.72243576424960176</v>
      </c>
      <c r="V23" s="483">
        <v>0.78687319416662405</v>
      </c>
      <c r="W23" s="483">
        <v>0.85826286156629594</v>
      </c>
      <c r="X23" s="483">
        <v>1.0544663891675481</v>
      </c>
      <c r="Y23" s="483">
        <v>0.57840382439878846</v>
      </c>
      <c r="Z23" s="483">
        <v>0.54896012061398436</v>
      </c>
      <c r="AA23" s="482">
        <v>0.57193012259690257</v>
      </c>
      <c r="AB23" s="79">
        <v>3.5658591092719703</v>
      </c>
      <c r="AC23" s="483">
        <v>2.6748529035558963</v>
      </c>
      <c r="AD23" s="483">
        <v>2.708628717972557</v>
      </c>
      <c r="AE23" s="483">
        <v>3.4466644953907588</v>
      </c>
      <c r="AF23" s="483">
        <v>3.1032450803047746</v>
      </c>
      <c r="AG23" s="483">
        <v>2.8089788887131082</v>
      </c>
      <c r="AH23" s="483">
        <v>2.8841454438392464</v>
      </c>
      <c r="AI23" s="483">
        <v>3.156898611103097</v>
      </c>
      <c r="AJ23" s="484">
        <v>3.0619573773694402</v>
      </c>
      <c r="AK23" s="483">
        <v>2.9451571142756268</v>
      </c>
      <c r="AL23" s="483">
        <v>1.4463365318310912</v>
      </c>
      <c r="AM23" s="483">
        <v>0.84451622375568935</v>
      </c>
      <c r="AN23" s="483">
        <v>0.88340482159618827</v>
      </c>
      <c r="AO23" s="2"/>
    </row>
    <row r="24" spans="1:43" ht="102.75" customHeight="1">
      <c r="A24" s="568" t="s">
        <v>249</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row>
  </sheetData>
  <mergeCells count="27">
    <mergeCell ref="A1:AN1"/>
    <mergeCell ref="A24:AN24"/>
    <mergeCell ref="B3:N3"/>
    <mergeCell ref="O3:AA3"/>
    <mergeCell ref="AB3:AN3"/>
    <mergeCell ref="A3:A5"/>
    <mergeCell ref="B5:AJ5"/>
    <mergeCell ref="N11:N12"/>
    <mergeCell ref="AA11:AA12"/>
    <mergeCell ref="AN11:AN12"/>
    <mergeCell ref="N21:N22"/>
    <mergeCell ref="AA21:AA22"/>
    <mergeCell ref="AN21:AN22"/>
    <mergeCell ref="B15:AN15"/>
    <mergeCell ref="M11:M12"/>
    <mergeCell ref="AL11:AL12"/>
    <mergeCell ref="AM11:AM12"/>
    <mergeCell ref="AM21:AM22"/>
    <mergeCell ref="A2:AN2"/>
    <mergeCell ref="L11:L12"/>
    <mergeCell ref="L21:L22"/>
    <mergeCell ref="Y11:Y12"/>
    <mergeCell ref="Y21:Y22"/>
    <mergeCell ref="Z11:Z12"/>
    <mergeCell ref="Z21:Z22"/>
    <mergeCell ref="M21:M22"/>
    <mergeCell ref="AL21:AL22"/>
  </mergeCells>
  <phoneticPr fontId="11"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0" orientation="landscape" r:id="rId1"/>
  <headerFooter scaleWithDoc="0">
    <oddHeader>&amp;CBildungsbericht 2020 - 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vt:i4>
      </vt:variant>
    </vt:vector>
  </HeadingPairs>
  <TitlesOfParts>
    <vt:vector size="17" baseType="lpstr">
      <vt:lpstr>Inhalt</vt:lpstr>
      <vt:lpstr>Abb. F3-1</vt:lpstr>
      <vt:lpstr>Abb. F3-2</vt:lpstr>
      <vt:lpstr>Abb. F3-3</vt:lpstr>
      <vt:lpstr>Abb. F3-4</vt:lpstr>
      <vt:lpstr>Tab. F3-1web</vt:lpstr>
      <vt:lpstr>Tab. F3-2web</vt:lpstr>
      <vt:lpstr>Tab. F3-3web</vt:lpstr>
      <vt:lpstr>Tab. F3-4web</vt:lpstr>
      <vt:lpstr>Tab. F3-5web</vt:lpstr>
      <vt:lpstr>Tab. F3-6web</vt:lpstr>
      <vt:lpstr>Tab. F3-7web</vt:lpstr>
      <vt:lpstr>Tab. F3-8web</vt:lpstr>
      <vt:lpstr>Tab. F3-9web</vt:lpstr>
      <vt:lpstr>Tab. F3-10web</vt:lpstr>
      <vt:lpstr>Tab. F3-11web</vt:lpstr>
      <vt:lpstr>'Tab. F3-11web'!Druckbereich</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Mank, Svenja</cp:lastModifiedBy>
  <cp:lastPrinted>2020-02-19T16:16:53Z</cp:lastPrinted>
  <dcterms:created xsi:type="dcterms:W3CDTF">1996-10-17T05:27:31Z</dcterms:created>
  <dcterms:modified xsi:type="dcterms:W3CDTF">2020-06-22T08:30:41Z</dcterms:modified>
</cp:coreProperties>
</file>