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L:\BBE\_Bildungsbericht 2020\3_Öffentlichkeitsarbeit\3_Webseite\Excel-Dateien\"/>
    </mc:Choice>
  </mc:AlternateContent>
  <bookViews>
    <workbookView xWindow="0" yWindow="60" windowWidth="9060" windowHeight="4575" tabRatio="855"/>
  </bookViews>
  <sheets>
    <sheet name="Inhalt" sheetId="86" r:id="rId1"/>
    <sheet name="Abb. F1-1" sheetId="110" r:id="rId2"/>
    <sheet name="Abb. F1-2" sheetId="111" r:id="rId3"/>
    <sheet name="Abb. F1-3" sheetId="112" r:id="rId4"/>
    <sheet name="Abb. F1-4" sheetId="113" r:id="rId5"/>
    <sheet name="Abb. F1-5web" sheetId="104" r:id="rId6"/>
    <sheet name="Abb. F1-6web" sheetId="105" r:id="rId7"/>
    <sheet name="Abb. F1-7web" sheetId="106" r:id="rId8"/>
    <sheet name="Tab. F1-1web" sheetId="107" r:id="rId9"/>
    <sheet name="Tab. F1-2web" sheetId="73" r:id="rId10"/>
    <sheet name="Tab. F1-3web" sheetId="98" r:id="rId11"/>
    <sheet name="Tab. F1-4web" sheetId="87" r:id="rId12"/>
    <sheet name="Tab. F1-5web" sheetId="65" r:id="rId13"/>
    <sheet name="Tab. F1-6web" sheetId="60" r:id="rId14"/>
    <sheet name="Tab. F1-7web" sheetId="102" r:id="rId15"/>
    <sheet name="Tab. F1-8web" sheetId="108" r:id="rId16"/>
    <sheet name="Tab. F1-9web" sheetId="109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_123Graph_A" localSheetId="2" hidden="1">[1]Daten!#REF!</definedName>
    <definedName name="__123Graph_A" localSheetId="3" hidden="1">[1]Daten!#REF!</definedName>
    <definedName name="__123Graph_A" localSheetId="4" hidden="1">[1]Daten!#REF!</definedName>
    <definedName name="__123Graph_A" localSheetId="5" hidden="1">[1]Daten!#REF!</definedName>
    <definedName name="__123Graph_A" localSheetId="6" hidden="1">[1]Daten!#REF!</definedName>
    <definedName name="__123Graph_A" localSheetId="7" hidden="1">[1]Daten!#REF!</definedName>
    <definedName name="__123Graph_A" localSheetId="8" hidden="1">[1]Daten!#REF!</definedName>
    <definedName name="__123Graph_A" localSheetId="11" hidden="1">[1]Daten!#REF!</definedName>
    <definedName name="__123Graph_A" localSheetId="15" hidden="1">[1]Daten!#REF!</definedName>
    <definedName name="__123Graph_A" hidden="1">[1]Daten!#REF!</definedName>
    <definedName name="__123Graph_AL™SCH1" localSheetId="2" hidden="1">[2]Daten!#REF!</definedName>
    <definedName name="__123Graph_AL™SCH1" localSheetId="3" hidden="1">[2]Daten!#REF!</definedName>
    <definedName name="__123Graph_AL™SCH1" localSheetId="4" hidden="1">[2]Daten!#REF!</definedName>
    <definedName name="__123Graph_AL™SCH1" localSheetId="5" hidden="1">[2]Daten!#REF!</definedName>
    <definedName name="__123Graph_AL™SCH1" localSheetId="6" hidden="1">[2]Daten!#REF!</definedName>
    <definedName name="__123Graph_AL™SCH1" localSheetId="7" hidden="1">[2]Daten!#REF!</definedName>
    <definedName name="__123Graph_AL™SCH1" localSheetId="11" hidden="1">[2]Daten!#REF!</definedName>
    <definedName name="__123Graph_AL™SCH1" hidden="1">[2]Daten!#REF!</definedName>
    <definedName name="__123Graph_AL™SCH2" localSheetId="2" hidden="1">[2]Daten!#REF!</definedName>
    <definedName name="__123Graph_AL™SCH2" localSheetId="3" hidden="1">[2]Daten!#REF!</definedName>
    <definedName name="__123Graph_AL™SCH2" localSheetId="4" hidden="1">[2]Daten!#REF!</definedName>
    <definedName name="__123Graph_AL™SCH2" localSheetId="5" hidden="1">[2]Daten!#REF!</definedName>
    <definedName name="__123Graph_AL™SCH2" localSheetId="6" hidden="1">[2]Daten!#REF!</definedName>
    <definedName name="__123Graph_AL™SCH2" localSheetId="7" hidden="1">[2]Daten!#REF!</definedName>
    <definedName name="__123Graph_AL™SCH2" localSheetId="11" hidden="1">[2]Daten!#REF!</definedName>
    <definedName name="__123Graph_AL™SCH2" hidden="1">[2]Daten!#REF!</definedName>
    <definedName name="__123Graph_AL™SCH3" localSheetId="2" hidden="1">[2]Daten!#REF!</definedName>
    <definedName name="__123Graph_AL™SCH3" localSheetId="3" hidden="1">[2]Daten!#REF!</definedName>
    <definedName name="__123Graph_AL™SCH3" localSheetId="4" hidden="1">[2]Daten!#REF!</definedName>
    <definedName name="__123Graph_AL™SCH3" localSheetId="5" hidden="1">[2]Daten!#REF!</definedName>
    <definedName name="__123Graph_AL™SCH3" localSheetId="6" hidden="1">[2]Daten!#REF!</definedName>
    <definedName name="__123Graph_AL™SCH3" localSheetId="7" hidden="1">[2]Daten!#REF!</definedName>
    <definedName name="__123Graph_AL™SCH3" localSheetId="11" hidden="1">[2]Daten!#REF!</definedName>
    <definedName name="__123Graph_AL™SCH3" hidden="1">[2]Daten!#REF!</definedName>
    <definedName name="__123Graph_AL™SCH4" localSheetId="2" hidden="1">[2]Daten!#REF!</definedName>
    <definedName name="__123Graph_AL™SCH4" localSheetId="3" hidden="1">[2]Daten!#REF!</definedName>
    <definedName name="__123Graph_AL™SCH4" localSheetId="4" hidden="1">[2]Daten!#REF!</definedName>
    <definedName name="__123Graph_AL™SCH4" localSheetId="5" hidden="1">[2]Daten!#REF!</definedName>
    <definedName name="__123Graph_AL™SCH4" localSheetId="6" hidden="1">[2]Daten!#REF!</definedName>
    <definedName name="__123Graph_AL™SCH4" localSheetId="7" hidden="1">[2]Daten!#REF!</definedName>
    <definedName name="__123Graph_AL™SCH4" localSheetId="11" hidden="1">[2]Daten!#REF!</definedName>
    <definedName name="__123Graph_AL™SCH4" hidden="1">[2]Daten!#REF!</definedName>
    <definedName name="__123Graph_AL™SCH5" localSheetId="2" hidden="1">[2]Daten!#REF!</definedName>
    <definedName name="__123Graph_AL™SCH5" localSheetId="3" hidden="1">[2]Daten!#REF!</definedName>
    <definedName name="__123Graph_AL™SCH5" localSheetId="4" hidden="1">[2]Daten!#REF!</definedName>
    <definedName name="__123Graph_AL™SCH5" localSheetId="5" hidden="1">[2]Daten!#REF!</definedName>
    <definedName name="__123Graph_AL™SCH5" localSheetId="6" hidden="1">[2]Daten!#REF!</definedName>
    <definedName name="__123Graph_AL™SCH5" localSheetId="7" hidden="1">[2]Daten!#REF!</definedName>
    <definedName name="__123Graph_AL™SCH5" localSheetId="11" hidden="1">[2]Daten!#REF!</definedName>
    <definedName name="__123Graph_AL™SCH5" hidden="1">[2]Daten!#REF!</definedName>
    <definedName name="__123Graph_AL™SCH6" localSheetId="2" hidden="1">[2]Daten!#REF!</definedName>
    <definedName name="__123Graph_AL™SCH6" localSheetId="3" hidden="1">[2]Daten!#REF!</definedName>
    <definedName name="__123Graph_AL™SCH6" localSheetId="4" hidden="1">[2]Daten!#REF!</definedName>
    <definedName name="__123Graph_AL™SCH6" localSheetId="5" hidden="1">[2]Daten!#REF!</definedName>
    <definedName name="__123Graph_AL™SCH6" localSheetId="6" hidden="1">[2]Daten!#REF!</definedName>
    <definedName name="__123Graph_AL™SCH6" localSheetId="7" hidden="1">[2]Daten!#REF!</definedName>
    <definedName name="__123Graph_AL™SCH6" localSheetId="11" hidden="1">[2]Daten!#REF!</definedName>
    <definedName name="__123Graph_AL™SCH6" hidden="1">[2]Daten!#REF!</definedName>
    <definedName name="__123Graph_B" localSheetId="2" hidden="1">[1]Daten!#REF!</definedName>
    <definedName name="__123Graph_B" localSheetId="3" hidden="1">[1]Daten!#REF!</definedName>
    <definedName name="__123Graph_B" localSheetId="4" hidden="1">[1]Daten!#REF!</definedName>
    <definedName name="__123Graph_B" localSheetId="5" hidden="1">[1]Daten!#REF!</definedName>
    <definedName name="__123Graph_B" localSheetId="6" hidden="1">[1]Daten!#REF!</definedName>
    <definedName name="__123Graph_B" localSheetId="7" hidden="1">[1]Daten!#REF!</definedName>
    <definedName name="__123Graph_B" localSheetId="8" hidden="1">[1]Daten!#REF!</definedName>
    <definedName name="__123Graph_B" localSheetId="11" hidden="1">[1]Daten!#REF!</definedName>
    <definedName name="__123Graph_B" localSheetId="15" hidden="1">[1]Daten!#REF!</definedName>
    <definedName name="__123Graph_B" hidden="1">[1]Daten!#REF!</definedName>
    <definedName name="__123Graph_BL™SCH5" localSheetId="2" hidden="1">[2]Daten!#REF!</definedName>
    <definedName name="__123Graph_BL™SCH5" localSheetId="3" hidden="1">[2]Daten!#REF!</definedName>
    <definedName name="__123Graph_BL™SCH5" localSheetId="4" hidden="1">[2]Daten!#REF!</definedName>
    <definedName name="__123Graph_BL™SCH5" localSheetId="5" hidden="1">[2]Daten!#REF!</definedName>
    <definedName name="__123Graph_BL™SCH5" localSheetId="6" hidden="1">[2]Daten!#REF!</definedName>
    <definedName name="__123Graph_BL™SCH5" localSheetId="7" hidden="1">[2]Daten!#REF!</definedName>
    <definedName name="__123Graph_BL™SCH5" localSheetId="11" hidden="1">[2]Daten!#REF!</definedName>
    <definedName name="__123Graph_BL™SCH5" hidden="1">[2]Daten!#REF!</definedName>
    <definedName name="__123Graph_BL™SCH6" localSheetId="2" hidden="1">[2]Daten!#REF!</definedName>
    <definedName name="__123Graph_BL™SCH6" localSheetId="3" hidden="1">[2]Daten!#REF!</definedName>
    <definedName name="__123Graph_BL™SCH6" localSheetId="4" hidden="1">[2]Daten!#REF!</definedName>
    <definedName name="__123Graph_BL™SCH6" localSheetId="5" hidden="1">[2]Daten!#REF!</definedName>
    <definedName name="__123Graph_BL™SCH6" localSheetId="6" hidden="1">[2]Daten!#REF!</definedName>
    <definedName name="__123Graph_BL™SCH6" localSheetId="7" hidden="1">[2]Daten!#REF!</definedName>
    <definedName name="__123Graph_BL™SCH6" localSheetId="11" hidden="1">[2]Daten!#REF!</definedName>
    <definedName name="__123Graph_BL™SCH6" hidden="1">[2]Daten!#REF!</definedName>
    <definedName name="__123Graph_C" localSheetId="2" hidden="1">[1]Daten!#REF!</definedName>
    <definedName name="__123Graph_C" localSheetId="3" hidden="1">[1]Daten!#REF!</definedName>
    <definedName name="__123Graph_C" localSheetId="4" hidden="1">[1]Daten!#REF!</definedName>
    <definedName name="__123Graph_C" localSheetId="5" hidden="1">[1]Daten!#REF!</definedName>
    <definedName name="__123Graph_C" localSheetId="6" hidden="1">[1]Daten!#REF!</definedName>
    <definedName name="__123Graph_C" localSheetId="7" hidden="1">[1]Daten!#REF!</definedName>
    <definedName name="__123Graph_C" localSheetId="8" hidden="1">[1]Daten!#REF!</definedName>
    <definedName name="__123Graph_C" localSheetId="11" hidden="1">[1]Daten!#REF!</definedName>
    <definedName name="__123Graph_C" localSheetId="15" hidden="1">[1]Daten!#REF!</definedName>
    <definedName name="__123Graph_C" hidden="1">[1]Daten!#REF!</definedName>
    <definedName name="__123Graph_CL™SCH5" localSheetId="2" hidden="1">[2]Daten!#REF!</definedName>
    <definedName name="__123Graph_CL™SCH5" localSheetId="3" hidden="1">[2]Daten!#REF!</definedName>
    <definedName name="__123Graph_CL™SCH5" localSheetId="4" hidden="1">[2]Daten!#REF!</definedName>
    <definedName name="__123Graph_CL™SCH5" localSheetId="5" hidden="1">[2]Daten!#REF!</definedName>
    <definedName name="__123Graph_CL™SCH5" localSheetId="6" hidden="1">[2]Daten!#REF!</definedName>
    <definedName name="__123Graph_CL™SCH5" localSheetId="7" hidden="1">[2]Daten!#REF!</definedName>
    <definedName name="__123Graph_CL™SCH5" localSheetId="11" hidden="1">[2]Daten!#REF!</definedName>
    <definedName name="__123Graph_CL™SCH5" hidden="1">[2]Daten!#REF!</definedName>
    <definedName name="__123Graph_CL™SCH6" localSheetId="2" hidden="1">[2]Daten!#REF!</definedName>
    <definedName name="__123Graph_CL™SCH6" localSheetId="3" hidden="1">[2]Daten!#REF!</definedName>
    <definedName name="__123Graph_CL™SCH6" localSheetId="4" hidden="1">[2]Daten!#REF!</definedName>
    <definedName name="__123Graph_CL™SCH6" localSheetId="5" hidden="1">[2]Daten!#REF!</definedName>
    <definedName name="__123Graph_CL™SCH6" localSheetId="6" hidden="1">[2]Daten!#REF!</definedName>
    <definedName name="__123Graph_CL™SCH6" localSheetId="7" hidden="1">[2]Daten!#REF!</definedName>
    <definedName name="__123Graph_CL™SCH6" localSheetId="11" hidden="1">[2]Daten!#REF!</definedName>
    <definedName name="__123Graph_CL™SCH6" hidden="1">[2]Daten!#REF!</definedName>
    <definedName name="__123Graph_D" localSheetId="2" hidden="1">[1]Daten!#REF!</definedName>
    <definedName name="__123Graph_D" localSheetId="3" hidden="1">[1]Daten!#REF!</definedName>
    <definedName name="__123Graph_D" localSheetId="4" hidden="1">[1]Daten!#REF!</definedName>
    <definedName name="__123Graph_D" localSheetId="5" hidden="1">[1]Daten!#REF!</definedName>
    <definedName name="__123Graph_D" localSheetId="6" hidden="1">[1]Daten!#REF!</definedName>
    <definedName name="__123Graph_D" localSheetId="7" hidden="1">[1]Daten!#REF!</definedName>
    <definedName name="__123Graph_D" localSheetId="8" hidden="1">[1]Daten!#REF!</definedName>
    <definedName name="__123Graph_D" localSheetId="11" hidden="1">[1]Daten!#REF!</definedName>
    <definedName name="__123Graph_D" localSheetId="15" hidden="1">[1]Daten!#REF!</definedName>
    <definedName name="__123Graph_D" hidden="1">[1]Daten!#REF!</definedName>
    <definedName name="__123Graph_DL™SCH5" localSheetId="2" hidden="1">[2]Daten!#REF!</definedName>
    <definedName name="__123Graph_DL™SCH5" localSheetId="3" hidden="1">[2]Daten!#REF!</definedName>
    <definedName name="__123Graph_DL™SCH5" localSheetId="4" hidden="1">[2]Daten!#REF!</definedName>
    <definedName name="__123Graph_DL™SCH5" localSheetId="5" hidden="1">[2]Daten!#REF!</definedName>
    <definedName name="__123Graph_DL™SCH5" localSheetId="6" hidden="1">[2]Daten!#REF!</definedName>
    <definedName name="__123Graph_DL™SCH5" localSheetId="7" hidden="1">[2]Daten!#REF!</definedName>
    <definedName name="__123Graph_DL™SCH5" localSheetId="11" hidden="1">[2]Daten!#REF!</definedName>
    <definedName name="__123Graph_DL™SCH5" hidden="1">[2]Daten!#REF!</definedName>
    <definedName name="__123Graph_DL™SCH6" localSheetId="2" hidden="1">[2]Daten!#REF!</definedName>
    <definedName name="__123Graph_DL™SCH6" localSheetId="3" hidden="1">[2]Daten!#REF!</definedName>
    <definedName name="__123Graph_DL™SCH6" localSheetId="4" hidden="1">[2]Daten!#REF!</definedName>
    <definedName name="__123Graph_DL™SCH6" localSheetId="5" hidden="1">[2]Daten!#REF!</definedName>
    <definedName name="__123Graph_DL™SCH6" localSheetId="6" hidden="1">[2]Daten!#REF!</definedName>
    <definedName name="__123Graph_DL™SCH6" localSheetId="7" hidden="1">[2]Daten!#REF!</definedName>
    <definedName name="__123Graph_DL™SCH6" localSheetId="11" hidden="1">[2]Daten!#REF!</definedName>
    <definedName name="__123Graph_DL™SCH6" hidden="1">[2]Daten!#REF!</definedName>
    <definedName name="__123Graph_E" localSheetId="2" hidden="1">[1]Daten!#REF!</definedName>
    <definedName name="__123Graph_E" localSheetId="3" hidden="1">[1]Daten!#REF!</definedName>
    <definedName name="__123Graph_E" localSheetId="4" hidden="1">[1]Daten!#REF!</definedName>
    <definedName name="__123Graph_E" localSheetId="5" hidden="1">[1]Daten!#REF!</definedName>
    <definedName name="__123Graph_E" localSheetId="6" hidden="1">[1]Daten!#REF!</definedName>
    <definedName name="__123Graph_E" localSheetId="7" hidden="1">[1]Daten!#REF!</definedName>
    <definedName name="__123Graph_E" localSheetId="8" hidden="1">[1]Daten!#REF!</definedName>
    <definedName name="__123Graph_E" localSheetId="11" hidden="1">[1]Daten!#REF!</definedName>
    <definedName name="__123Graph_E" localSheetId="15" hidden="1">[1]Daten!#REF!</definedName>
    <definedName name="__123Graph_E" hidden="1">[1]Daten!#REF!</definedName>
    <definedName name="__123Graph_F" localSheetId="2" hidden="1">[1]Daten!#REF!</definedName>
    <definedName name="__123Graph_F" localSheetId="3" hidden="1">[1]Daten!#REF!</definedName>
    <definedName name="__123Graph_F" localSheetId="4" hidden="1">[1]Daten!#REF!</definedName>
    <definedName name="__123Graph_F" localSheetId="5" hidden="1">[1]Daten!#REF!</definedName>
    <definedName name="__123Graph_F" localSheetId="6" hidden="1">[1]Daten!#REF!</definedName>
    <definedName name="__123Graph_F" localSheetId="7" hidden="1">[1]Daten!#REF!</definedName>
    <definedName name="__123Graph_F" localSheetId="8" hidden="1">[1]Daten!#REF!</definedName>
    <definedName name="__123Graph_F" localSheetId="11" hidden="1">[1]Daten!#REF!</definedName>
    <definedName name="__123Graph_F" localSheetId="15" hidden="1">[1]Daten!#REF!</definedName>
    <definedName name="__123Graph_F" hidden="1">[1]Daten!#REF!</definedName>
    <definedName name="__123Graph_X" localSheetId="2" hidden="1">[1]Daten!#REF!</definedName>
    <definedName name="__123Graph_X" localSheetId="3" hidden="1">[1]Daten!#REF!</definedName>
    <definedName name="__123Graph_X" localSheetId="4" hidden="1">[1]Daten!#REF!</definedName>
    <definedName name="__123Graph_X" localSheetId="5" hidden="1">[1]Daten!#REF!</definedName>
    <definedName name="__123Graph_X" localSheetId="6" hidden="1">[1]Daten!#REF!</definedName>
    <definedName name="__123Graph_X" localSheetId="7" hidden="1">[1]Daten!#REF!</definedName>
    <definedName name="__123Graph_X" localSheetId="8" hidden="1">[1]Daten!#REF!</definedName>
    <definedName name="__123Graph_X" localSheetId="11" hidden="1">[1]Daten!#REF!</definedName>
    <definedName name="__123Graph_X" localSheetId="15" hidden="1">[1]Daten!#REF!</definedName>
    <definedName name="__123Graph_X" hidden="1">[1]Daten!#REF!</definedName>
    <definedName name="__123Graph_XL™SCH3" localSheetId="2" hidden="1">[2]Daten!#REF!</definedName>
    <definedName name="__123Graph_XL™SCH3" localSheetId="3" hidden="1">[2]Daten!#REF!</definedName>
    <definedName name="__123Graph_XL™SCH3" localSheetId="4" hidden="1">[2]Daten!#REF!</definedName>
    <definedName name="__123Graph_XL™SCH3" localSheetId="5" hidden="1">[2]Daten!#REF!</definedName>
    <definedName name="__123Graph_XL™SCH3" localSheetId="6" hidden="1">[2]Daten!#REF!</definedName>
    <definedName name="__123Graph_XL™SCH3" localSheetId="7" hidden="1">[2]Daten!#REF!</definedName>
    <definedName name="__123Graph_XL™SCH3" localSheetId="11" hidden="1">[2]Daten!#REF!</definedName>
    <definedName name="__123Graph_XL™SCH3" hidden="1">[2]Daten!#REF!</definedName>
    <definedName name="__123Graph_XL™SCH4" localSheetId="2" hidden="1">[2]Daten!#REF!</definedName>
    <definedName name="__123Graph_XL™SCH4" localSheetId="3" hidden="1">[2]Daten!#REF!</definedName>
    <definedName name="__123Graph_XL™SCH4" localSheetId="4" hidden="1">[2]Daten!#REF!</definedName>
    <definedName name="__123Graph_XL™SCH4" localSheetId="5" hidden="1">[2]Daten!#REF!</definedName>
    <definedName name="__123Graph_XL™SCH4" localSheetId="6" hidden="1">[2]Daten!#REF!</definedName>
    <definedName name="__123Graph_XL™SCH4" localSheetId="7" hidden="1">[2]Daten!#REF!</definedName>
    <definedName name="__123Graph_XL™SCH4" localSheetId="11" hidden="1">[2]Daten!#REF!</definedName>
    <definedName name="__123Graph_XL™SCH4" hidden="1">[2]Daten!#REF!</definedName>
    <definedName name="_1__123Graph_A17_2.CGM" localSheetId="11" hidden="1">'[3]Schaubild Seite 29'!#REF!</definedName>
    <definedName name="_123Graph_X" localSheetId="2" hidden="1">[4]Daten!#REF!</definedName>
    <definedName name="_123Graph_X" localSheetId="3" hidden="1">[4]Daten!#REF!</definedName>
    <definedName name="_123Graph_X" localSheetId="4" hidden="1">[4]Daten!#REF!</definedName>
    <definedName name="_123Graph_X" localSheetId="5" hidden="1">[4]Daten!#REF!</definedName>
    <definedName name="_123Graph_X" localSheetId="6" hidden="1">[4]Daten!#REF!</definedName>
    <definedName name="_123Graph_X" localSheetId="7" hidden="1">[4]Daten!#REF!</definedName>
    <definedName name="_123Graph_X" localSheetId="8" hidden="1">[4]Daten!#REF!</definedName>
    <definedName name="_123Graph_X" localSheetId="11" hidden="1">[4]Daten!#REF!</definedName>
    <definedName name="_123Graph_X" localSheetId="15" hidden="1">[4]Daten!#REF!</definedName>
    <definedName name="_123Graph_X" hidden="1">[4]Daten!#REF!</definedName>
    <definedName name="_14__123Graph_A17_2L™SCH" localSheetId="2" hidden="1">'[5]JB 17.1'!#REF!</definedName>
    <definedName name="_14__123Graph_A17_2L™SCH" localSheetId="3" hidden="1">'[5]JB 17.1'!#REF!</definedName>
    <definedName name="_14__123Graph_A17_2L™SCH" localSheetId="4" hidden="1">'[5]JB 17.1'!#REF!</definedName>
    <definedName name="_14__123Graph_A17_2L™SCH" localSheetId="5" hidden="1">'[5]JB 17.1'!#REF!</definedName>
    <definedName name="_14__123Graph_A17_2L™SCH" localSheetId="6" hidden="1">'[5]JB 17.1'!#REF!</definedName>
    <definedName name="_14__123Graph_A17_2L™SCH" localSheetId="7" hidden="1">'[5]JB 17.1'!#REF!</definedName>
    <definedName name="_14__123Graph_A17_2L™SCH" hidden="1">'[5]JB 17.1'!#REF!</definedName>
    <definedName name="_15__123Graph_A17_2_NEU" localSheetId="11" hidden="1">'[5]JB 17.1'!#REF!</definedName>
    <definedName name="_21__123Graph_A17_2_NEU" localSheetId="2" hidden="1">'[5]JB 17.1'!#REF!</definedName>
    <definedName name="_21__123Graph_A17_2_NEU" localSheetId="3" hidden="1">'[5]JB 17.1'!#REF!</definedName>
    <definedName name="_21__123Graph_A17_2_NEU" localSheetId="4" hidden="1">'[5]JB 17.1'!#REF!</definedName>
    <definedName name="_21__123Graph_A17_2_NEU" localSheetId="5" hidden="1">'[5]JB 17.1'!#REF!</definedName>
    <definedName name="_21__123Graph_A17_2_NEU" localSheetId="6" hidden="1">'[5]JB 17.1'!#REF!</definedName>
    <definedName name="_21__123Graph_A17_2_NEU" localSheetId="7" hidden="1">'[5]JB 17.1'!#REF!</definedName>
    <definedName name="_21__123Graph_A17_2_NEU" hidden="1">'[5]JB 17.1'!#REF!</definedName>
    <definedName name="_22__123Graph_X17_2L™SCH" localSheetId="11" hidden="1">'[5]JB 17.1'!#REF!</definedName>
    <definedName name="_28__123Graph_X17_2L™SCH" localSheetId="2" hidden="1">'[5]JB 17.1'!#REF!</definedName>
    <definedName name="_28__123Graph_X17_2L™SCH" localSheetId="3" hidden="1">'[5]JB 17.1'!#REF!</definedName>
    <definedName name="_28__123Graph_X17_2L™SCH" localSheetId="4" hidden="1">'[5]JB 17.1'!#REF!</definedName>
    <definedName name="_28__123Graph_X17_2L™SCH" localSheetId="5" hidden="1">'[5]JB 17.1'!#REF!</definedName>
    <definedName name="_28__123Graph_X17_2L™SCH" localSheetId="6" hidden="1">'[5]JB 17.1'!#REF!</definedName>
    <definedName name="_28__123Graph_X17_2L™SCH" localSheetId="7" hidden="1">'[5]JB 17.1'!#REF!</definedName>
    <definedName name="_28__123Graph_X17_2L™SCH" hidden="1">'[5]JB 17.1'!#REF!</definedName>
    <definedName name="_29__123Graph_X17_2_NEU" localSheetId="11" hidden="1">'[5]JB 17.1'!#REF!</definedName>
    <definedName name="_35__123Graph_X17_2_NEU" localSheetId="2" hidden="1">'[5]JB 17.1'!#REF!</definedName>
    <definedName name="_35__123Graph_X17_2_NEU" localSheetId="3" hidden="1">'[5]JB 17.1'!#REF!</definedName>
    <definedName name="_35__123Graph_X17_2_NEU" localSheetId="4" hidden="1">'[5]JB 17.1'!#REF!</definedName>
    <definedName name="_35__123Graph_X17_2_NEU" localSheetId="5" hidden="1">'[5]JB 17.1'!#REF!</definedName>
    <definedName name="_35__123Graph_X17_2_NEU" localSheetId="6" hidden="1">'[5]JB 17.1'!#REF!</definedName>
    <definedName name="_35__123Graph_X17_2_NEU" localSheetId="7" hidden="1">'[5]JB 17.1'!#REF!</definedName>
    <definedName name="_35__123Graph_X17_2_NEU" hidden="1">'[5]JB 17.1'!#REF!</definedName>
    <definedName name="_7__123Graph_A17_2.CGM" localSheetId="2" hidden="1">'[3]Schaubild Seite 29'!#REF!</definedName>
    <definedName name="_7__123Graph_A17_2.CGM" localSheetId="3" hidden="1">'[3]Schaubild Seite 29'!#REF!</definedName>
    <definedName name="_7__123Graph_A17_2.CGM" localSheetId="4" hidden="1">'[3]Schaubild Seite 29'!#REF!</definedName>
    <definedName name="_7__123Graph_A17_2.CGM" localSheetId="5" hidden="1">'[3]Schaubild Seite 29'!#REF!</definedName>
    <definedName name="_7__123Graph_A17_2.CGM" localSheetId="6" hidden="1">'[3]Schaubild Seite 29'!#REF!</definedName>
    <definedName name="_7__123Graph_A17_2.CGM" localSheetId="7" hidden="1">'[3]Schaubild Seite 29'!#REF!</definedName>
    <definedName name="_7__123Graph_A17_2.CGM" hidden="1">'[3]Schaubild Seite 29'!#REF!</definedName>
    <definedName name="_8__123Graph_A17_2L™SCH" localSheetId="11" hidden="1">'[5]JB 17.1'!#REF!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1" hidden="1">#REF!</definedName>
    <definedName name="_Fill" localSheetId="15" hidden="1">#REF!</definedName>
    <definedName name="_Fill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11" hidden="1">#REF!</definedName>
    <definedName name="_Key1" hidden="1">#REF!</definedName>
    <definedName name="_Order1" hidden="1">0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11" hidden="1">#REF!</definedName>
    <definedName name="_Sort" hidden="1">#REF!</definedName>
    <definedName name="_xlnm.Print_Area" localSheetId="5">'Abb. F1-5web'!$A$1:$I$20</definedName>
    <definedName name="_xlnm.Print_Area" localSheetId="6">'Abb. F1-6web'!$A$1:$O$21</definedName>
    <definedName name="_xlnm.Print_Area" localSheetId="7">'Abb. F1-7web'!$A$1:$K$23</definedName>
    <definedName name="_xlnm.Print_Area" localSheetId="8">'Tab. F1-1web'!$A$1:$O$47</definedName>
  </definedNames>
  <calcPr calcId="152511"/>
</workbook>
</file>

<file path=xl/calcChain.xml><?xml version="1.0" encoding="utf-8"?>
<calcChain xmlns="http://schemas.openxmlformats.org/spreadsheetml/2006/main">
  <c r="K57" i="109" l="1"/>
  <c r="I57" i="109"/>
  <c r="G57" i="109"/>
  <c r="E57" i="109"/>
  <c r="K56" i="109"/>
  <c r="I56" i="109"/>
  <c r="G56" i="109"/>
  <c r="E56" i="109"/>
  <c r="K55" i="109"/>
  <c r="I55" i="109"/>
  <c r="G55" i="109"/>
  <c r="E55" i="109"/>
  <c r="K54" i="109"/>
  <c r="H54" i="109"/>
  <c r="I54" i="109" s="1"/>
  <c r="G54" i="109"/>
  <c r="E54" i="109"/>
  <c r="K53" i="109"/>
  <c r="I53" i="109"/>
  <c r="G53" i="109"/>
  <c r="E53" i="109"/>
  <c r="K52" i="109"/>
  <c r="I52" i="109"/>
  <c r="G52" i="109"/>
  <c r="E52" i="109"/>
  <c r="K51" i="109"/>
  <c r="I51" i="109"/>
  <c r="G51" i="109"/>
  <c r="E51" i="109"/>
  <c r="K50" i="109"/>
  <c r="I50" i="109"/>
  <c r="G50" i="109"/>
  <c r="E50" i="109"/>
  <c r="K49" i="109"/>
  <c r="I49" i="109"/>
  <c r="G49" i="109"/>
  <c r="E49" i="109"/>
  <c r="K48" i="109"/>
  <c r="I48" i="109"/>
  <c r="G48" i="109"/>
  <c r="E48" i="109"/>
  <c r="K47" i="109"/>
  <c r="I47" i="109"/>
  <c r="G47" i="109"/>
  <c r="E47" i="109"/>
  <c r="K46" i="109"/>
  <c r="I46" i="109"/>
  <c r="G46" i="109"/>
  <c r="E46" i="109"/>
  <c r="K45" i="109"/>
  <c r="I45" i="109"/>
  <c r="G45" i="109"/>
  <c r="E45" i="109"/>
  <c r="K44" i="109"/>
  <c r="I44" i="109"/>
  <c r="G44" i="109"/>
  <c r="E44" i="109"/>
  <c r="K43" i="109"/>
  <c r="I43" i="109"/>
  <c r="G43" i="109"/>
  <c r="E43" i="109"/>
  <c r="K42" i="109"/>
  <c r="I42" i="109"/>
  <c r="G42" i="109"/>
  <c r="E42" i="109"/>
  <c r="K41" i="109"/>
  <c r="I41" i="109"/>
  <c r="G41" i="109"/>
  <c r="E41" i="109"/>
  <c r="K40" i="109"/>
  <c r="I40" i="109"/>
  <c r="G40" i="109"/>
  <c r="E40" i="109"/>
  <c r="K39" i="109"/>
  <c r="I39" i="109"/>
  <c r="G39" i="109"/>
  <c r="E39" i="109"/>
  <c r="K38" i="109"/>
  <c r="I38" i="109"/>
  <c r="G38" i="109"/>
  <c r="E38" i="109"/>
  <c r="K37" i="109"/>
  <c r="I37" i="109"/>
  <c r="G37" i="109"/>
  <c r="E37" i="109"/>
  <c r="K36" i="109"/>
  <c r="I36" i="109"/>
  <c r="G36" i="109"/>
  <c r="E36" i="109"/>
  <c r="K35" i="109"/>
  <c r="I35" i="109"/>
  <c r="G35" i="109"/>
  <c r="E35" i="109"/>
  <c r="K34" i="109"/>
  <c r="I34" i="109"/>
  <c r="G34" i="109"/>
  <c r="E34" i="109"/>
  <c r="K33" i="109"/>
  <c r="I33" i="109"/>
  <c r="G33" i="109"/>
  <c r="E33" i="109"/>
  <c r="K32" i="109"/>
  <c r="I32" i="109"/>
  <c r="G32" i="109"/>
  <c r="E32" i="109"/>
  <c r="K31" i="109"/>
  <c r="I31" i="109"/>
  <c r="G31" i="109"/>
  <c r="E31" i="109"/>
  <c r="K30" i="109"/>
  <c r="I30" i="109"/>
  <c r="G30" i="109"/>
  <c r="E30" i="109"/>
  <c r="K29" i="109"/>
  <c r="I29" i="109"/>
  <c r="G29" i="109"/>
  <c r="E29" i="109"/>
  <c r="K28" i="109"/>
  <c r="I28" i="109"/>
  <c r="G28" i="109"/>
  <c r="E28" i="109"/>
  <c r="K27" i="109"/>
  <c r="I27" i="109"/>
  <c r="G27" i="109"/>
  <c r="E27" i="109"/>
  <c r="K26" i="109"/>
  <c r="I26" i="109"/>
  <c r="G26" i="109"/>
  <c r="E26" i="109"/>
  <c r="K25" i="109"/>
  <c r="I25" i="109"/>
  <c r="G25" i="109"/>
  <c r="E25" i="109"/>
  <c r="K24" i="109"/>
  <c r="I24" i="109"/>
  <c r="G24" i="109"/>
  <c r="E24" i="109"/>
  <c r="K23" i="109"/>
  <c r="I23" i="109"/>
  <c r="G23" i="109"/>
  <c r="E23" i="109"/>
  <c r="K22" i="109"/>
  <c r="I22" i="109"/>
  <c r="G22" i="109"/>
  <c r="E22" i="109"/>
  <c r="K21" i="109"/>
  <c r="I21" i="109"/>
  <c r="G21" i="109"/>
  <c r="E21" i="109"/>
  <c r="K20" i="109"/>
  <c r="I20" i="109"/>
  <c r="G20" i="109"/>
  <c r="E20" i="109"/>
  <c r="K19" i="109"/>
  <c r="I19" i="109"/>
  <c r="G19" i="109"/>
  <c r="E19" i="109"/>
  <c r="K18" i="109"/>
  <c r="I18" i="109"/>
  <c r="G18" i="109"/>
  <c r="E18" i="109"/>
  <c r="K17" i="109"/>
  <c r="I17" i="109"/>
  <c r="G17" i="109"/>
  <c r="E17" i="109"/>
  <c r="K16" i="109"/>
  <c r="I16" i="109"/>
  <c r="G16" i="109"/>
  <c r="E16" i="109"/>
  <c r="K15" i="109"/>
  <c r="I15" i="109"/>
  <c r="G15" i="109"/>
  <c r="E15" i="109"/>
  <c r="K14" i="109"/>
  <c r="I14" i="109"/>
  <c r="G14" i="109"/>
  <c r="E14" i="109"/>
  <c r="K13" i="109"/>
  <c r="I13" i="109"/>
  <c r="G13" i="109"/>
  <c r="E13" i="109"/>
  <c r="K12" i="109"/>
  <c r="I12" i="109"/>
  <c r="G12" i="109"/>
  <c r="E12" i="109"/>
  <c r="K11" i="109"/>
  <c r="I11" i="109"/>
  <c r="G11" i="109"/>
  <c r="E11" i="109"/>
  <c r="K10" i="109"/>
  <c r="I10" i="109"/>
  <c r="G10" i="109"/>
  <c r="E10" i="109"/>
  <c r="K9" i="109"/>
  <c r="I9" i="109"/>
  <c r="G9" i="109"/>
  <c r="E9" i="109"/>
  <c r="K8" i="109"/>
  <c r="I8" i="109"/>
  <c r="G8" i="109"/>
  <c r="E8" i="109"/>
  <c r="K7" i="109"/>
  <c r="I7" i="109"/>
  <c r="G7" i="109"/>
  <c r="E7" i="109"/>
  <c r="K6" i="109"/>
  <c r="I6" i="109"/>
  <c r="G6" i="109"/>
  <c r="E6" i="109"/>
  <c r="H142" i="108"/>
  <c r="F142" i="108"/>
  <c r="D142" i="108"/>
  <c r="H141" i="108"/>
  <c r="F141" i="108"/>
  <c r="D141" i="108"/>
  <c r="H140" i="108"/>
  <c r="F140" i="108"/>
  <c r="D140" i="108"/>
  <c r="H139" i="108"/>
  <c r="F139" i="108"/>
  <c r="D139" i="108"/>
  <c r="H138" i="108"/>
  <c r="F138" i="108"/>
  <c r="D138" i="108"/>
  <c r="H137" i="108"/>
  <c r="F137" i="108"/>
  <c r="D137" i="108"/>
  <c r="H136" i="108"/>
  <c r="F136" i="108"/>
  <c r="D136" i="108"/>
  <c r="H132" i="108"/>
  <c r="F132" i="108"/>
  <c r="D132" i="108"/>
  <c r="F128" i="108"/>
  <c r="D128" i="108"/>
  <c r="F127" i="108"/>
  <c r="D127" i="108"/>
  <c r="F126" i="108"/>
  <c r="D126" i="108"/>
  <c r="F125" i="108"/>
  <c r="D125" i="108"/>
  <c r="F124" i="108"/>
  <c r="D124" i="108"/>
  <c r="F123" i="108"/>
  <c r="D123" i="108"/>
  <c r="F122" i="108"/>
  <c r="D122" i="108"/>
  <c r="H121" i="108"/>
  <c r="F121" i="108"/>
  <c r="D121" i="108"/>
  <c r="H116" i="108"/>
  <c r="F116" i="108"/>
  <c r="D116" i="108"/>
  <c r="H115" i="108"/>
  <c r="F115" i="108"/>
  <c r="D115" i="108"/>
  <c r="H114" i="108"/>
  <c r="F114" i="108"/>
  <c r="D114" i="108"/>
  <c r="H113" i="108"/>
  <c r="F113" i="108"/>
  <c r="D113" i="108"/>
  <c r="H112" i="108"/>
  <c r="F112" i="108"/>
  <c r="D112" i="108"/>
  <c r="H111" i="108"/>
  <c r="F111" i="108"/>
  <c r="D111" i="108"/>
  <c r="H110" i="108"/>
  <c r="F110" i="108"/>
  <c r="D110" i="108"/>
  <c r="H109" i="108"/>
  <c r="F109" i="108"/>
  <c r="D109" i="108"/>
  <c r="F105" i="108"/>
  <c r="D105" i="108"/>
  <c r="F104" i="108"/>
  <c r="D104" i="108"/>
  <c r="F103" i="108"/>
  <c r="D103" i="108"/>
  <c r="F102" i="108"/>
  <c r="D102" i="108"/>
  <c r="F101" i="108"/>
  <c r="D101" i="108"/>
  <c r="F100" i="108"/>
  <c r="D100" i="108"/>
  <c r="F99" i="108"/>
  <c r="D99" i="108"/>
  <c r="H98" i="108"/>
  <c r="F98" i="108"/>
  <c r="D98" i="108"/>
  <c r="H93" i="108"/>
  <c r="F93" i="108"/>
  <c r="D93" i="108"/>
  <c r="H92" i="108"/>
  <c r="F92" i="108"/>
  <c r="D92" i="108"/>
  <c r="H91" i="108"/>
  <c r="F91" i="108"/>
  <c r="D91" i="108"/>
  <c r="H90" i="108"/>
  <c r="F90" i="108"/>
  <c r="D90" i="108"/>
  <c r="H89" i="108"/>
  <c r="F89" i="108"/>
  <c r="D89" i="108"/>
  <c r="H88" i="108"/>
  <c r="F88" i="108"/>
  <c r="D88" i="108"/>
  <c r="H87" i="108"/>
  <c r="F87" i="108"/>
  <c r="D87" i="108"/>
  <c r="H86" i="108"/>
  <c r="F86" i="108"/>
  <c r="D86" i="108"/>
  <c r="F82" i="108"/>
  <c r="D82" i="108"/>
  <c r="F81" i="108"/>
  <c r="D81" i="108"/>
  <c r="F80" i="108"/>
  <c r="D80" i="108"/>
  <c r="F79" i="108"/>
  <c r="D79" i="108"/>
  <c r="F78" i="108"/>
  <c r="D78" i="108"/>
  <c r="F77" i="108"/>
  <c r="D77" i="108"/>
  <c r="F76" i="108"/>
  <c r="D76" i="108"/>
  <c r="H75" i="108"/>
  <c r="F75" i="108"/>
  <c r="D75" i="108"/>
  <c r="H47" i="108"/>
  <c r="F47" i="108"/>
  <c r="D47" i="108"/>
  <c r="H46" i="108"/>
  <c r="F46" i="108"/>
  <c r="D46" i="108"/>
  <c r="H45" i="108"/>
  <c r="F45" i="108"/>
  <c r="D45" i="108"/>
  <c r="H44" i="108"/>
  <c r="F44" i="108"/>
  <c r="D44" i="108"/>
  <c r="H43" i="108"/>
  <c r="F43" i="108"/>
  <c r="D43" i="108"/>
  <c r="H42" i="108"/>
  <c r="F42" i="108"/>
  <c r="D42" i="108"/>
  <c r="H41" i="108"/>
  <c r="F41" i="108"/>
  <c r="D41" i="108"/>
  <c r="H40" i="108"/>
  <c r="F40" i="108"/>
  <c r="D40" i="108"/>
  <c r="H36" i="108"/>
  <c r="F36" i="108"/>
  <c r="D36" i="108"/>
  <c r="H35" i="108"/>
  <c r="F35" i="108"/>
  <c r="D35" i="108"/>
  <c r="H34" i="108"/>
  <c r="F34" i="108"/>
  <c r="D34" i="108"/>
  <c r="H33" i="108"/>
  <c r="F33" i="108"/>
  <c r="D33" i="108"/>
  <c r="H32" i="108"/>
  <c r="F32" i="108"/>
  <c r="D32" i="108"/>
  <c r="H31" i="108"/>
  <c r="F31" i="108"/>
  <c r="D31" i="108"/>
  <c r="H30" i="108"/>
  <c r="F30" i="108"/>
  <c r="D30" i="108"/>
  <c r="H29" i="108"/>
  <c r="F29" i="108"/>
  <c r="D29" i="108"/>
  <c r="I27" i="107" l="1"/>
  <c r="H27" i="107"/>
  <c r="G27" i="107"/>
  <c r="F27" i="107"/>
  <c r="E27" i="107"/>
  <c r="D27" i="107"/>
  <c r="C27" i="107"/>
  <c r="B27" i="107"/>
  <c r="O38" i="107"/>
  <c r="N38" i="107"/>
  <c r="M38" i="107"/>
  <c r="L38" i="107"/>
  <c r="K38" i="107"/>
  <c r="J38" i="107"/>
  <c r="I38" i="107"/>
  <c r="H38" i="107"/>
  <c r="G38" i="107"/>
  <c r="F38" i="107"/>
  <c r="E38" i="107"/>
  <c r="D38" i="107"/>
  <c r="C38" i="107"/>
  <c r="B38" i="107"/>
  <c r="I6" i="107"/>
  <c r="H6" i="107"/>
  <c r="G6" i="107"/>
  <c r="F6" i="107"/>
  <c r="E6" i="107"/>
  <c r="D6" i="107"/>
  <c r="C6" i="107"/>
  <c r="B6" i="107"/>
  <c r="N17" i="107"/>
  <c r="M17" i="107"/>
  <c r="L17" i="107"/>
  <c r="K17" i="107"/>
  <c r="J17" i="107"/>
  <c r="I17" i="107"/>
  <c r="H17" i="107"/>
  <c r="G17" i="107"/>
  <c r="F17" i="107"/>
  <c r="E17" i="107"/>
  <c r="D17" i="107"/>
  <c r="C17" i="107"/>
  <c r="B17" i="107"/>
  <c r="I49" i="60" l="1"/>
  <c r="E49" i="60"/>
  <c r="I48" i="60"/>
  <c r="E48" i="60"/>
  <c r="I47" i="60"/>
  <c r="E47" i="60"/>
  <c r="U25" i="73" l="1"/>
  <c r="U23" i="73"/>
  <c r="I45" i="60" l="1"/>
  <c r="E45" i="60"/>
  <c r="I44" i="60"/>
  <c r="E44" i="60"/>
  <c r="I43" i="60"/>
  <c r="E43" i="60"/>
  <c r="I41" i="60"/>
  <c r="E41" i="60"/>
  <c r="I40" i="60"/>
  <c r="E40" i="60"/>
  <c r="I39" i="60"/>
  <c r="E39" i="60"/>
  <c r="T25" i="73"/>
  <c r="T23" i="73"/>
  <c r="C24" i="73"/>
  <c r="D24" i="73"/>
  <c r="E24" i="73"/>
  <c r="F24" i="73"/>
  <c r="G24" i="73"/>
  <c r="H24" i="73"/>
  <c r="I24" i="73"/>
  <c r="J24" i="73"/>
  <c r="K24" i="73"/>
  <c r="L24" i="73"/>
  <c r="M24" i="73"/>
  <c r="N24" i="73"/>
  <c r="O24" i="73"/>
  <c r="P24" i="73"/>
  <c r="Q24" i="73"/>
  <c r="R24" i="73"/>
  <c r="S24" i="73"/>
  <c r="B24" i="73"/>
  <c r="S25" i="73"/>
  <c r="R25" i="73"/>
  <c r="S23" i="73"/>
  <c r="R23" i="73"/>
  <c r="S22" i="73"/>
  <c r="R22" i="73"/>
  <c r="P25" i="73"/>
  <c r="P23" i="73"/>
  <c r="P22" i="73"/>
  <c r="Q25" i="73"/>
  <c r="Q23" i="73"/>
  <c r="Q22" i="73"/>
  <c r="G25" i="73"/>
  <c r="H25" i="73"/>
  <c r="I25" i="73"/>
  <c r="J25" i="73"/>
  <c r="K25" i="73"/>
  <c r="L25" i="73"/>
  <c r="M25" i="73"/>
  <c r="N25" i="73"/>
  <c r="O25" i="73"/>
  <c r="F25" i="73"/>
  <c r="C23" i="73"/>
  <c r="D23" i="73"/>
  <c r="E23" i="73"/>
  <c r="F23" i="73"/>
  <c r="G23" i="73"/>
  <c r="H23" i="73"/>
  <c r="I23" i="73"/>
  <c r="J23" i="73"/>
  <c r="K23" i="73"/>
  <c r="L23" i="73"/>
  <c r="M23" i="73"/>
  <c r="N23" i="73"/>
  <c r="O23" i="73"/>
  <c r="B23" i="73"/>
  <c r="C22" i="73"/>
  <c r="D22" i="73"/>
  <c r="E22" i="73"/>
  <c r="F22" i="73"/>
  <c r="G22" i="73"/>
  <c r="H22" i="73"/>
  <c r="I22" i="73"/>
  <c r="J22" i="73"/>
  <c r="K22" i="73"/>
  <c r="L22" i="73"/>
  <c r="M22" i="73"/>
  <c r="N22" i="73"/>
  <c r="O22" i="73"/>
  <c r="B22" i="73"/>
  <c r="I37" i="60"/>
  <c r="E37" i="60"/>
  <c r="I36" i="60"/>
  <c r="E36" i="60"/>
  <c r="I35" i="60"/>
  <c r="E35" i="60"/>
  <c r="E33" i="60"/>
  <c r="E32" i="60"/>
  <c r="E31" i="60"/>
  <c r="I31" i="60"/>
  <c r="I32" i="60"/>
  <c r="E29" i="60"/>
  <c r="E28" i="60"/>
  <c r="E27" i="60"/>
  <c r="E25" i="60"/>
  <c r="E24" i="60"/>
  <c r="E23" i="60"/>
  <c r="E21" i="60"/>
  <c r="E20" i="60"/>
  <c r="E19" i="60"/>
  <c r="E17" i="60"/>
  <c r="E16" i="60"/>
  <c r="E15" i="60"/>
  <c r="E13" i="60"/>
  <c r="E12" i="60"/>
  <c r="E11" i="60"/>
  <c r="I33" i="60"/>
  <c r="I29" i="60"/>
  <c r="I28" i="60"/>
  <c r="I27" i="60"/>
  <c r="I25" i="60"/>
  <c r="I24" i="60"/>
  <c r="I23" i="60"/>
  <c r="I21" i="60"/>
  <c r="I20" i="60"/>
  <c r="I19" i="60"/>
  <c r="I17" i="60"/>
  <c r="I16" i="60"/>
  <c r="I15" i="60"/>
  <c r="I13" i="60"/>
  <c r="I12" i="60"/>
  <c r="I11" i="60"/>
  <c r="I9" i="60"/>
  <c r="I8" i="60"/>
  <c r="I7" i="60"/>
  <c r="E9" i="60"/>
  <c r="E8" i="60"/>
  <c r="E7" i="60"/>
</calcChain>
</file>

<file path=xl/sharedStrings.xml><?xml version="1.0" encoding="utf-8"?>
<sst xmlns="http://schemas.openxmlformats.org/spreadsheetml/2006/main" count="1003" uniqueCount="261">
  <si>
    <t>Anzahl</t>
  </si>
  <si>
    <t>Insgesamt</t>
  </si>
  <si>
    <t>Wintersemester 2011/12</t>
  </si>
  <si>
    <t>Wintersemester 2012/13</t>
  </si>
  <si>
    <t>Hochschulart</t>
  </si>
  <si>
    <t>Bachelor</t>
  </si>
  <si>
    <t>Master</t>
  </si>
  <si>
    <t>6 Semester</t>
  </si>
  <si>
    <t>7 Semester</t>
  </si>
  <si>
    <t>8 Semester</t>
  </si>
  <si>
    <t>2 Semester</t>
  </si>
  <si>
    <t>3 Semester</t>
  </si>
  <si>
    <t>4 Semester</t>
  </si>
  <si>
    <t>Anzahl der Studiengänge</t>
  </si>
  <si>
    <t>Wintersemester 2013/14</t>
  </si>
  <si>
    <t>Kunst- und Musikhochschulen</t>
  </si>
  <si>
    <t>Wintersemester 2010/11</t>
  </si>
  <si>
    <t>Wintersemester 2005/06</t>
  </si>
  <si>
    <t>WiSe 2008/09</t>
  </si>
  <si>
    <t>WiSe 2009/10</t>
  </si>
  <si>
    <t>WiSe 2010/11</t>
  </si>
  <si>
    <t>WiSe 2011/12</t>
  </si>
  <si>
    <t>WiSe 2012/13</t>
  </si>
  <si>
    <t>WiSe 2007/08</t>
  </si>
  <si>
    <t>WiSe 2005/06</t>
  </si>
  <si>
    <t>WiSe 2006/07</t>
  </si>
  <si>
    <t>Semester</t>
  </si>
  <si>
    <t>Fachhochschulen</t>
  </si>
  <si>
    <t>Universitäten</t>
  </si>
  <si>
    <t>Zurück zum Inhalt</t>
  </si>
  <si>
    <t>–</t>
  </si>
  <si>
    <t>Privat</t>
  </si>
  <si>
    <t>Duales Studium</t>
  </si>
  <si>
    <t>Ausbildungsintegrierend</t>
  </si>
  <si>
    <t>Praxisintegrierend</t>
  </si>
  <si>
    <t>Fernstudium</t>
  </si>
  <si>
    <t>Berufsbegleitend</t>
  </si>
  <si>
    <t>Internationaler Studiengang</t>
  </si>
  <si>
    <t>Teilzeitstudium</t>
  </si>
  <si>
    <t>Vollzeitstudium</t>
  </si>
  <si>
    <t>Lehramt</t>
  </si>
  <si>
    <t>WiSe 2004/05</t>
  </si>
  <si>
    <t>WiSe 200/304</t>
  </si>
  <si>
    <t>WiSe 2002/03</t>
  </si>
  <si>
    <t>WiSe 2001/02</t>
  </si>
  <si>
    <t>Ingenieurwissenschaften</t>
  </si>
  <si>
    <t>Mathematik, Naturwissenschaften</t>
  </si>
  <si>
    <t>Studiengänge insgesamt</t>
  </si>
  <si>
    <t>WiSe 2013/14</t>
  </si>
  <si>
    <t>Art der Hochschule</t>
  </si>
  <si>
    <t>In öffentlicher Trägerschaft</t>
  </si>
  <si>
    <t>In kirchlicher Trägerschaft</t>
  </si>
  <si>
    <t>In privater Trägerschaft</t>
  </si>
  <si>
    <t>Quelle: HRK, Statistische Daten zur Einführung von Bachelor- und Masterstudiengängen, verschiedene Jahrgänge</t>
  </si>
  <si>
    <t>Wintersemester 2014/15</t>
  </si>
  <si>
    <t>Wintersemester 2015/16</t>
  </si>
  <si>
    <t>WiSe 2014/15</t>
  </si>
  <si>
    <t>Hochschulen</t>
  </si>
  <si>
    <t>August 2013</t>
  </si>
  <si>
    <r>
      <t>In öffentlicher Trägerschaft</t>
    </r>
    <r>
      <rPr>
        <vertAlign val="superscript"/>
        <sz val="9"/>
        <rFont val="Arial"/>
        <family val="2"/>
      </rPr>
      <t>1)</t>
    </r>
  </si>
  <si>
    <t>Sonstige (v.a. Diplom, Magister)</t>
  </si>
  <si>
    <t>Insge-samt</t>
  </si>
  <si>
    <t>Kirch-lich</t>
  </si>
  <si>
    <t>WiSe 2015/16</t>
  </si>
  <si>
    <t>Anteil 6-semestriger Studiengänge</t>
  </si>
  <si>
    <t>Anteil 4-semestriger Studiengänge</t>
  </si>
  <si>
    <t>in %</t>
  </si>
  <si>
    <t xml:space="preserve">Anteil der Studiengänge in % </t>
  </si>
  <si>
    <t>Hochschulart und Trägerschaft</t>
  </si>
  <si>
    <t xml:space="preserve"> Studienanfängeranteil in % </t>
  </si>
  <si>
    <t>Universitäten (öffentlich und kirchlich)</t>
  </si>
  <si>
    <t>Universitäten (privat)</t>
  </si>
  <si>
    <t>Fachhochschulen (öffentlich)</t>
  </si>
  <si>
    <t>Fachhochschulen (kirchlich)</t>
  </si>
  <si>
    <t>Fachhochschulen (privat)</t>
  </si>
  <si>
    <t>Kunsthochschulen (insgesamt)</t>
  </si>
  <si>
    <t>Theologische Hochschulen (insgesamt)</t>
  </si>
  <si>
    <t>Verwaltungsfachhochschulen (insgesamt)</t>
  </si>
  <si>
    <t>März 2016</t>
  </si>
  <si>
    <t>●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</si>
  <si>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</si>
  <si>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</si>
  <si>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</si>
  <si>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</si>
  <si>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</si>
  <si>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</si>
  <si>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</si>
  <si>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</si>
  <si>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</si>
  <si>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</si>
  <si>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</si>
  <si>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</si>
  <si>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</si>
  <si>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</si>
  <si>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</si>
  <si>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WiSe 2016/17</t>
  </si>
  <si>
    <t>Wintersemester 2016/17</t>
  </si>
  <si>
    <t>Kunst-/ Musikhochschulen</t>
  </si>
  <si>
    <r>
      <t>2015
Standorte</t>
    </r>
    <r>
      <rPr>
        <vertAlign val="superscript"/>
        <sz val="9"/>
        <rFont val="Arial"/>
        <family val="2"/>
      </rPr>
      <t>3)</t>
    </r>
  </si>
  <si>
    <t>Sport</t>
  </si>
  <si>
    <t>    Wirtschaftswissenschaften</t>
  </si>
  <si>
    <t>Humanmedizin/ Gesundheitswissenschaften</t>
  </si>
  <si>
    <t>    Maschinenbau, Verfahrenstechnik</t>
  </si>
  <si>
    <t>Geisteswissenschaften</t>
  </si>
  <si>
    <t>Agrar-, Forst- und Ernährungswissenschaften, Veterinärmedizin</t>
  </si>
  <si>
    <t>Rechts-, Wirtschafts- und Sozialwissenschaften</t>
  </si>
  <si>
    <t>    Psychologie</t>
  </si>
  <si>
    <t>    Informatik</t>
  </si>
  <si>
    <r>
      <t>Fächergruppen</t>
    </r>
    <r>
      <rPr>
        <vertAlign val="superscript"/>
        <sz val="9"/>
        <rFont val="Arial"/>
        <family val="2"/>
      </rPr>
      <t>1)</t>
    </r>
  </si>
  <si>
    <t xml:space="preserve">in % </t>
  </si>
  <si>
    <t>Wirtschaftsingenieurwesen mit wirtschaftswissenschaftlichem Schwerpunkt</t>
  </si>
  <si>
    <r>
      <t>Hochschulen insgesamt</t>
    </r>
    <r>
      <rPr>
        <vertAlign val="superscript"/>
        <sz val="9"/>
        <rFont val="Arial"/>
        <family val="2"/>
      </rPr>
      <t>2)</t>
    </r>
  </si>
  <si>
    <r>
      <t>Hochschulen insgesamt</t>
    </r>
    <r>
      <rPr>
        <vertAlign val="superscript"/>
        <sz val="9"/>
        <rFont val="Arial"/>
        <family val="2"/>
      </rPr>
      <t>4)</t>
    </r>
  </si>
  <si>
    <t>WiSe 2017/18</t>
  </si>
  <si>
    <r>
      <t>2016
Standorte</t>
    </r>
    <r>
      <rPr>
        <vertAlign val="superscript"/>
        <sz val="9"/>
        <rFont val="Arial"/>
        <family val="2"/>
      </rPr>
      <t>3)</t>
    </r>
  </si>
  <si>
    <r>
      <t>Universitäten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insgesamt</t>
    </r>
  </si>
  <si>
    <t>Kunst, Musik, Design</t>
  </si>
  <si>
    <t>Durchschnittliche Studienanfängerzahl</t>
  </si>
  <si>
    <r>
      <t>2017
Standorte</t>
    </r>
    <r>
      <rPr>
        <vertAlign val="superscript"/>
        <sz val="9"/>
        <rFont val="Arial"/>
        <family val="2"/>
      </rPr>
      <t>3)</t>
    </r>
  </si>
  <si>
    <r>
      <t>2018 Standorte</t>
    </r>
    <r>
      <rPr>
        <vertAlign val="superscript"/>
        <sz val="9"/>
        <rFont val="Arial"/>
        <family val="2"/>
      </rPr>
      <t>3)</t>
    </r>
  </si>
  <si>
    <r>
      <t>Anteil an Hochschulen in privater Trägerschaft insgesamt</t>
    </r>
    <r>
      <rPr>
        <vertAlign val="superscript"/>
        <sz val="9"/>
        <rFont val="Arial"/>
        <family val="2"/>
      </rPr>
      <t>3)</t>
    </r>
  </si>
  <si>
    <r>
      <t>Studienjahr</t>
    </r>
    <r>
      <rPr>
        <vertAlign val="superscript"/>
        <sz val="9"/>
        <rFont val="Arial"/>
        <family val="2"/>
      </rPr>
      <t>1)</t>
    </r>
  </si>
  <si>
    <r>
      <t>Universitäten (öffentlich und kirchlich)</t>
    </r>
    <r>
      <rPr>
        <vertAlign val="superscript"/>
        <sz val="9"/>
        <rFont val="Arial"/>
        <family val="2"/>
      </rPr>
      <t>2)</t>
    </r>
  </si>
  <si>
    <r>
      <t>Universitäten (privat)</t>
    </r>
    <r>
      <rPr>
        <vertAlign val="superscript"/>
        <sz val="9"/>
        <rFont val="Arial"/>
        <family val="2"/>
      </rPr>
      <t>2)</t>
    </r>
  </si>
  <si>
    <t>Anteil an  Hochschulen in privater Trägerschaft bei Studienanfängerinnen und -anfängern an Universitäten</t>
  </si>
  <si>
    <t>WiSe 2018/19</t>
  </si>
  <si>
    <t>WiSe 2019/20</t>
  </si>
  <si>
    <t>Wintersemester 2017/18</t>
  </si>
  <si>
    <t>Wintersemester 2018/19</t>
  </si>
  <si>
    <t>Agrar- und Forstwissenschaften</t>
  </si>
  <si>
    <t>Medizin, Gesundheitswissenschaften</t>
  </si>
  <si>
    <t>Sprach- und Kulturwissenschaften</t>
  </si>
  <si>
    <t>Mai 2018</t>
  </si>
  <si>
    <t>Region</t>
  </si>
  <si>
    <t>D</t>
  </si>
  <si>
    <t>WFL</t>
  </si>
  <si>
    <t>STA</t>
  </si>
  <si>
    <t>Rechtswissenschaft</t>
  </si>
  <si>
    <t>Wirtschaftswissenschaften</t>
  </si>
  <si>
    <t>Alle Hochschulen</t>
  </si>
  <si>
    <t>Öffentliche &amp; kirchliche Hochschulen</t>
  </si>
  <si>
    <t>Private Hochschulen</t>
  </si>
  <si>
    <t>davon:
ohne Zulassungs-beschränkung</t>
  </si>
  <si>
    <t>Oktober 2019</t>
  </si>
  <si>
    <t>Quelle: HRK, Hochschulkompass, 6.8.2013, 3.2.2016, 7.5.2018 und 8.10.2019, eigene Berechnungen</t>
  </si>
  <si>
    <t>Studienform/
Art der Hochschule</t>
  </si>
  <si>
    <t>Anteil der MINT-Studiengänge</t>
  </si>
  <si>
    <t>Anteil der Wirtschaftswissenschaften</t>
  </si>
  <si>
    <t>1) Fächergruppen sowie ausgewählte Studienbereiche. 
Quelle: Statistisches Bundesamt, Hauptberichte, Recherche in DZHW-ICE</t>
  </si>
  <si>
    <t xml:space="preserve">* Anteil der Studienanfängerinnen und -anfänger, die sich im ersten Hochschulsemester an einer Hochschule in privater Trägerschaft eingeschrieben haben. 
** Einschließlich Verwaltungsfachhochschulen.
Quelle: Statistische Ämter des Bundes und der Länder, Hochschulstatistik, eigene Berechnungen
</t>
  </si>
  <si>
    <t>Tab. F1-2web: Hochschulen* 1995, 2000 und 2005 bis 2018** nach Art und Trägerschaft (Anzahl)</t>
  </si>
  <si>
    <t>Tab. F1-3web: Studienformen in Bachelor- und Masterstudiengängen im August 2013, März 2016, Mai 2018 und Otober 2019 nach Art der Hochschule und Trägerschaft</t>
  </si>
  <si>
    <t>Tab. F1-5web: Studiengänge an deutschen Hochschulen in den Wintersemestern 2001/02 bis 2019/20* insgesamt und nach Art des Abschlusses (Anzahl)</t>
  </si>
  <si>
    <t>Wintersemester 2019/20</t>
  </si>
  <si>
    <t>Tab. F1-1web: Studienanfängerinnen und -anfänger* und Studierende 2005 bis 2018 nach Trägerschaft der Hochschule</t>
  </si>
  <si>
    <t xml:space="preserve"> Studierendenanteil in % </t>
  </si>
  <si>
    <r>
      <t>Anteil Studierende an Hochschulen in privater Trägerschaft insgesamt</t>
    </r>
    <r>
      <rPr>
        <vertAlign val="superscript"/>
        <sz val="9"/>
        <rFont val="Arial"/>
        <family val="2"/>
      </rPr>
      <t>3)</t>
    </r>
  </si>
  <si>
    <t>Durchschnittliche Studierendenrzahl</t>
  </si>
  <si>
    <t>Fächergruppe</t>
  </si>
  <si>
    <t>Grundständige Studiengänge am 23.7.2013</t>
  </si>
  <si>
    <t>Staatsexamen</t>
  </si>
  <si>
    <t>in %</t>
  </si>
  <si>
    <t>Rechts-, Wirtschafts-, Sozialwissenschaften</t>
  </si>
  <si>
    <t>Agrar-, Forst-, Ernährungswissenschaften</t>
  </si>
  <si>
    <t>Kunst, Kunstwissenschaft</t>
  </si>
  <si>
    <t>Weiterführende Studiengänge am 25.7.2013</t>
  </si>
  <si>
    <t>Darunter</t>
  </si>
  <si>
    <t>Konsekutive Master</t>
  </si>
  <si>
    <t>Weiterbildende Master</t>
  </si>
  <si>
    <t>Grundständige Studiengänge am 18.02.2015</t>
  </si>
  <si>
    <t>Weiterführende Studiengänge am 18.02.2015</t>
  </si>
  <si>
    <t>Grundständige Studiengänge am 3.2.2016</t>
  </si>
  <si>
    <t>Weiterführende Studiengänge am 3.2.2016</t>
  </si>
  <si>
    <t>Grundständige Studiengänge am 14.09.2017</t>
  </si>
  <si>
    <t>Weiterführende Studiengänge am 14.09.2017</t>
  </si>
  <si>
    <t>Grundständige Studiengänge am 23.2.2018</t>
  </si>
  <si>
    <t>Weiterführende Studiengänge am 23.2.2018</t>
  </si>
  <si>
    <t>Grundständige Studiengänge am 11.10.2019</t>
  </si>
  <si>
    <t>Rechts-, Wirtschafts-, Gesellschafts- und Sozialwissenschaften</t>
  </si>
  <si>
    <t>Weiterführende Studiengänge am 11.10.2019</t>
  </si>
  <si>
    <t>Tab. F1-8web: Angebot an grundständigen und weiterführenden Studiengängen* 2013, 2015 bis 2019 nach Fachrichtungen** und Art des Abschlusses***</t>
  </si>
  <si>
    <t>Zugangs-, Eignungsprüfung</t>
  </si>
  <si>
    <t>Tab. F1-9web: Studiengänge im grundständigen Studium 2019 nach Fächergruppen, Region und Zulassungsbeschränkung 2019</t>
  </si>
  <si>
    <r>
      <t>Insgesamt</t>
    </r>
    <r>
      <rPr>
        <vertAlign val="superscript"/>
        <sz val="9"/>
        <color indexed="8"/>
        <rFont val="Arial"/>
        <family val="2"/>
      </rPr>
      <t>2)</t>
    </r>
  </si>
  <si>
    <t>1) Bei der Zuordnung zum zentralen bundesweiten Vergabeverfahren wurden einige wenige offensichtliche Fehlkodierungen korrigiert.
2) Ohne Fächergruppe Öffentliche Verwaltung.
Quelle: Hochschulkompass der HRK, Recherche am 9.10.2019</t>
  </si>
  <si>
    <t>* Im ersten Hochschulsemester.
1) Sommer- und nachfolgendes Wintersemester. 
2) Ohne Theologische Hochschulen.
3) Ohne Kunsthochschulen, Theologische Hochschulen und Verwaltungsfachhochschulen in privater Trägerschaft.
Quelle: Statistische Ämter des Bundes und der Länder, Hochschulstatistik, Recherche in DZHW-ICE, eigene Berechungen</t>
  </si>
  <si>
    <r>
      <t>Anteil an  Hochschulen in privater Trägerschaft bei Studienanfängerinnen und -anfängern an Fachhochschulen</t>
    </r>
    <r>
      <rPr>
        <vertAlign val="superscript"/>
        <sz val="9"/>
        <rFont val="Arial"/>
        <family val="2"/>
      </rPr>
      <t>3)</t>
    </r>
  </si>
  <si>
    <t>Tab. F1-4web: Fächerstruktur nach Art und Trägerschaft der Hochschule 1995 bis 2018 (in % der Studienanfängerinnen- und anfänger im 1. Hochschulsemester)</t>
  </si>
  <si>
    <t>Tab. F1-6web: Bachelor- und Masterstudiengänge in den Wintersemestern 2005/06, 2010/11 bis 2019/20 nach Regelstudienzeit und Hochschulart</t>
  </si>
  <si>
    <t>Private Trägerschaft</t>
  </si>
  <si>
    <t>Öffentliche oder kirchliche Trägerschaft</t>
  </si>
  <si>
    <t>OFL</t>
  </si>
  <si>
    <t>Öffent-lich</t>
  </si>
  <si>
    <t>Öffentlichen Hochschulen</t>
  </si>
  <si>
    <t>Privaten Hochschulen</t>
  </si>
  <si>
    <t xml:space="preserve">Abb. F1-7web: Weiterführende Studiengänge nach Art der Zulassungsbeschränkung und Ländern zum Stichtag 9.10.2019 (in %) </t>
  </si>
  <si>
    <t xml:space="preserve">Abb. F1-6web: Grundständige Studiengänge nach Art der Zulassungsbeschränkung und Ländern zum Stichtag 9.10.2019 (in %) </t>
  </si>
  <si>
    <t>Abb. F1-5web: Studienanfängeranteil* an Hochschulen** in privater Trägerschaft nach Art der Hochschule 1995 bis 2018 (in %)</t>
  </si>
  <si>
    <t>Klicken Sie auf den unten stehenden Link oder auf den Reiter am unteren Bildschirmrand, um eine gewünschte Tabelle aufzurufen!</t>
  </si>
  <si>
    <t xml:space="preserve">Abb. F1-5web: Studienanfängeranteil an Hochschulen in privater Trägerschaft nach Art der Hochschule 1995 bis 2017 (in %) </t>
  </si>
  <si>
    <t>Tab. F1-1web: Studienanfängerinnen und -anfänger und Studierende 2005 bis 2018 nach Trägerschaft der Hochschule</t>
  </si>
  <si>
    <t>Tab. F1-2web: Hochschulen 1995, 2000 und 2005 bis 2018 nach Art und Trägerschaft (Anzahl)</t>
  </si>
  <si>
    <t>Tab. F1-5web: Studiengänge an deutschen Hochschulen in den Wintersemestern 2001/02 bis 2019/20 insgesamt und nach Art des Abschlusses (Anzahl)</t>
  </si>
  <si>
    <t>Tab. F1-8web: Angebot an grundständigen und weiterführenden Studiengängen 2013, 2015 bis 2019 nach Fachrichtungen und Art des Abschlusses</t>
  </si>
  <si>
    <t>Tab. F1-9web: Studiengänge im grundständigen Studium 2019 nach Fächergruppen, Region und Zulassungsbeschränkung</t>
  </si>
  <si>
    <t>Tab. F1-7web: Studiengänge im grundständigen Studium 2019 nach Fächergruppen, Trägerschaft der Hochschule, Region und Zulassungsbeschränkung</t>
  </si>
  <si>
    <t xml:space="preserve">Quelle: HRK, Hochschulkompass, eigene Berechnungen
</t>
  </si>
  <si>
    <t>Theologische Hochschulen zusammen</t>
  </si>
  <si>
    <t>Kunsthochschulen zusammen</t>
  </si>
  <si>
    <r>
      <t>Fachhochschulen</t>
    </r>
    <r>
      <rPr>
        <vertAlign val="superscript"/>
        <sz val="9"/>
        <rFont val="Arial"/>
        <family val="2"/>
      </rPr>
      <t>2)</t>
    </r>
    <r>
      <rPr>
        <sz val="9"/>
        <rFont val="Arial"/>
        <family val="2"/>
      </rPr>
      <t xml:space="preserve"> zusammen</t>
    </r>
  </si>
  <si>
    <t>nachrichtlich: Verwaltungsfachhochschulen zusammen</t>
  </si>
  <si>
    <t>Davon</t>
  </si>
  <si>
    <t>Universitäten (einschließlich Kunst und Musik)</t>
  </si>
  <si>
    <t>Universitäten (eischließlich Kunst und Musik)</t>
  </si>
  <si>
    <t>Fächergruppe / Studienbereich</t>
  </si>
  <si>
    <t>Keine Zulassungs-beschränkung</t>
  </si>
  <si>
    <t>Örtliche Zulassungs-beschränkung</t>
  </si>
  <si>
    <t>Quelle: HRK, Hochschulkompass, eigene Berechnungen</t>
  </si>
  <si>
    <t>1) Einschließlich der Pädagogischen Hochschulen und 2 kirchlicher Universitäten.</t>
  </si>
  <si>
    <t>Abb. F1-2: Ausgewählte Merkmale privater und öffentlicher Hochschulen</t>
  </si>
  <si>
    <t>2) Stand: Oktober 2019.</t>
  </si>
  <si>
    <t>3) Studienanfängerinnen und -anfänger im 1. Hochschulsemester 2018.</t>
  </si>
  <si>
    <t>4) Einschließlich kirchlicher Hochschulen.</t>
  </si>
  <si>
    <t>Abb. F1-3: Studienangebot an Hochschulen in Deutschland</t>
  </si>
  <si>
    <t>nach Fachrichtungen und Ländergruppen</t>
  </si>
  <si>
    <t>Abb. F1-1: Zahl der Hochschulen* nach Hochschulart und Trägerschaft, Wintersemester 1995/96 bis 2018/19, und Studienanfängeranteil nach Hochschulart 1995 und 2018</t>
  </si>
  <si>
    <r>
      <rPr>
        <b/>
        <sz val="8.5"/>
        <color theme="1"/>
        <rFont val="Wingdings"/>
        <charset val="2"/>
      </rPr>
      <t>à</t>
    </r>
    <r>
      <rPr>
        <b/>
        <sz val="8.5"/>
        <color theme="1"/>
        <rFont val="Arial"/>
        <family val="2"/>
      </rPr>
      <t xml:space="preserve"> Tab. F1-1web, Tab. F1-2web</t>
    </r>
  </si>
  <si>
    <t>Quelle: Statistische Ämter des Bundes und der Länder, Hochschulstatistik, eigene Berechnungen</t>
  </si>
  <si>
    <t>* Hochschulen mit mehreren Standorten werden nur einmal gezählt. Bei Hochschulverbünden in privater Trägerschaft werden die Standorte als Hochschulen gezählt, wenn sie ein eigenes Präsidium haben.</t>
  </si>
  <si>
    <t>1) Universitäten einschließlich der Pädagogischen Hochschulen und 2 kirchlicher Universitäten, ohne Kunsthochschulen und Theologische Hochschulen.</t>
  </si>
  <si>
    <t>Quelle: Statistische Ämter des Bundes und der Länder, Hochschulstatistik; Hochschulkompass der HRK, eigene Berechnungen</t>
  </si>
  <si>
    <r>
      <rPr>
        <b/>
        <sz val="8.5"/>
        <color theme="1"/>
        <rFont val="Wingdings"/>
        <charset val="2"/>
      </rPr>
      <t>à</t>
    </r>
    <r>
      <rPr>
        <b/>
        <sz val="8.5"/>
        <color theme="1"/>
        <rFont val="Arial"/>
        <family val="2"/>
      </rPr>
      <t xml:space="preserve"> Tab. F1-1web, Tab. F1-3web, Tab. F1-4web</t>
    </r>
  </si>
  <si>
    <r>
      <rPr>
        <b/>
        <sz val="8.5"/>
        <color theme="1"/>
        <rFont val="Wingdings"/>
        <charset val="2"/>
      </rPr>
      <t>à</t>
    </r>
    <r>
      <rPr>
        <b/>
        <sz val="8.5"/>
        <color theme="1"/>
        <rFont val="Arial"/>
        <family val="2"/>
      </rPr>
      <t xml:space="preserve"> Tab. F1-5web, Abb. F1-6web, Abb. F1-7web</t>
    </r>
  </si>
  <si>
    <t>Quelle: Hochschulkompass der HRK, Recherche am 11.10.2019, eigene Berechnungen</t>
  </si>
  <si>
    <r>
      <rPr>
        <b/>
        <sz val="8.5"/>
        <color theme="1"/>
        <rFont val="Wingdings"/>
        <charset val="2"/>
      </rPr>
      <t>à</t>
    </r>
    <r>
      <rPr>
        <b/>
        <sz val="8.5"/>
        <color theme="1"/>
        <rFont val="Arial"/>
        <family val="2"/>
      </rPr>
      <t xml:space="preserve"> Tab. F1-9web</t>
    </r>
  </si>
  <si>
    <t xml:space="preserve">Inhalt </t>
  </si>
  <si>
    <t>Abbildungen aus der Buchpublikation</t>
  </si>
  <si>
    <t>Abb. F1-1: Zahl der Hochschulen nach Hochschulart und Trägerschaft, Wintersemester 1995/96 bis 2018/19, und Studienanfängeranteil nach Hochschulart 1995 und 2018</t>
  </si>
  <si>
    <t>Tabellen/Abbildungen im Internet</t>
  </si>
  <si>
    <t xml:space="preserve">* Seit Wintersemester 2007/08 ohne auslaufende Studiengänge.
</t>
  </si>
  <si>
    <t>Quelle: HRK, Statistische Daten zur Einführung von Bachelor- und Masterstudiengängen, verschiedene Jahrgänge; für das Sommersemester 2013 HRK: Hochschule in Zahlen 2013; für das Sommersemester 2014 ergänzende Recherche im Hochschulkompass der HRK, Stichtag 1.2.2014; für das Sommersemester 2015 Recherche im Hochschulkompass der HRK, Stichtag 18.2.2015; Sommersemester 2016 ergänzende Recherche im Hochschulkompass der HRK am 29.1.2016; SoSe 2017 Recherche HRK Hochschulkompass Stichtag 26.7.2017; Wintersemester 2019/20 Recherche HRK Hochschulkompass am 8.10.2019</t>
  </si>
  <si>
    <t>Gesellschafts- und Sozialwissenschaften</t>
  </si>
  <si>
    <r>
      <t>Zentrales Vergabeverfahren</t>
    </r>
    <r>
      <rPr>
        <vertAlign val="superscript"/>
        <sz val="9"/>
        <rFont val="Arial"/>
        <family val="2"/>
      </rPr>
      <t>1)</t>
    </r>
  </si>
  <si>
    <r>
      <t>Darunter</t>
    </r>
    <r>
      <rPr>
        <vertAlign val="superscript"/>
        <sz val="9"/>
        <rFont val="Arial"/>
        <family val="2"/>
      </rPr>
      <t>2)</t>
    </r>
  </si>
  <si>
    <r>
      <t>Staatsexamen</t>
    </r>
    <r>
      <rPr>
        <vertAlign val="superscript"/>
        <sz val="9"/>
        <rFont val="Arial"/>
        <family val="2"/>
      </rPr>
      <t>1)</t>
    </r>
  </si>
  <si>
    <t>Medizin, Gesundheitswissenschaften, Psychologie, Sport</t>
  </si>
  <si>
    <t>Davon an:</t>
  </si>
  <si>
    <t>Abb. F1-4: Anteil grundständiger Studiengänge ohne Zulassungsbeschränkung 2019 (in %)</t>
  </si>
  <si>
    <t>Quelle: Hochschulkompass der HRK; HRK, Statistische Daten zur Einführung von Bachelor- und Masterstudiengängen, eigene Berechnungen</t>
  </si>
  <si>
    <t>Anteil an Hochschulen in privater Trägerschaft bei Studierenden an Universitäten</t>
  </si>
  <si>
    <t>Anteil an Hochschulen in privater Trägerschaft bei Studierenden an Fachhochschulen</t>
  </si>
  <si>
    <t>* Nur Hochschulen, an denen Studierende immatrikuliert waren; Hochschulen mit mehreren Standorten werden nur einmal gezählt. Bei Hochschulverbünden in privater Trägerschaft werden die Standorte als Hochschulen gezählt, wenn sie ein eigenes Präsidium haben.  
** Jeweils im Wintersemester.
1) Einschließlich der pädagogischen Hochschulen.
2) Ohne Verwaltungsfachhochschulen.
3) Standorte, an denen im jeweiligen Wintersemester Studienanfängerinnen und -anfänger eingeschrieben wurden.
4) Einschließlich Verwaltungsfachhochschulen.
Quelle: Statistische Ämter des Bundes und der Länder, Hochschulstatistik</t>
  </si>
  <si>
    <t>    Darunter:</t>
  </si>
  <si>
    <t>Darunter:
Gesundheitswissenschaften allgemein</t>
  </si>
  <si>
    <t>Staatliche und kirchliche Abschlüsse</t>
  </si>
  <si>
    <t>1) Ohne Fächergruppe Öffentliche Verwaltung.
Quelle: Hochschulkompass der HRK, Recherchetag 9.10.2019, eigene Berechnungen</t>
  </si>
  <si>
    <t>Ohne Zulassungs-beschränkung</t>
  </si>
  <si>
    <t>Darunter:
Human- und Zahmedizin</t>
  </si>
  <si>
    <t>Darunter:
Gesundheits- und Pflegewissenschaften</t>
  </si>
  <si>
    <t>* Ohne Studiengänge, in die keine Studienanfängerinnen und -anfänger aufgenommen werden.
** Einige Studiengänge sind mehreren Fachrichtungen zugeordnet. 
*** Mehrfachzuordnungen durch den zusätzlichen Ausweis von Lehramtsstudiengängen.  
1) Ohne Lehramt.
2) Ohne Masterstudiengänge, die weder als konsekutiv noch als weiterbildend gekennzeichnet sind. 
Quelle: HRK, Hochschulkompass</t>
  </si>
  <si>
    <t>Außerhalb der Studienbereichsgliederung/
Sonstige Fächer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</si>
</sst>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* #,##0.00\ &quot;€&quot;_-;\-* #,##0.00\ &quot;€&quot;_-;_-* &quot;-&quot;??\ &quot;€&quot;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"/>
    <numFmt numFmtId="169" formatCode="#\ ###\ ##0;\-#\ ###\ ##0;\-;@"/>
    <numFmt numFmtId="170" formatCode="_-* #,##0.00\ [$€-1]_-;\-* #,##0.00\ [$€-1]_-;_-* &quot;-&quot;??\ [$€-1]_-"/>
    <numFmt numFmtId="171" formatCode="##\ ##"/>
    <numFmt numFmtId="172" formatCode="##\ ##\ #"/>
    <numFmt numFmtId="173" formatCode="##\ ##\ ##"/>
    <numFmt numFmtId="174" formatCode="##\ ##\ ##\ ###"/>
    <numFmt numFmtId="175" formatCode="\ \ \ @\ *."/>
    <numFmt numFmtId="176" formatCode="_(* #,##0_);_(* \(#,##0\);_(* &quot;-&quot;??_);_(@_)"/>
    <numFmt numFmtId="177" formatCode="_(* #,##0.0_);_(* \(#,##0.0\);_(* &quot;-&quot;??_);_(@_)"/>
    <numFmt numFmtId="178" formatCode="#,##0.0"/>
    <numFmt numFmtId="179" formatCode="_([$€]* #,##0.00_);_([$€]* \(#,##0.00\);_([$€]* &quot;-&quot;??_);_(@_)"/>
  </numFmts>
  <fonts count="72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8"/>
      <name val="Times New Roman"/>
      <family val="1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b/>
      <sz val="8"/>
      <color indexed="8"/>
      <name val="MS Sans Serif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sz val="12"/>
      <name val="MetaNormalLF-Roman"/>
    </font>
    <font>
      <b/>
      <sz val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NewCenturySchlbk"/>
    </font>
    <font>
      <sz val="8"/>
      <name val="Verdana"/>
      <family val="2"/>
    </font>
    <font>
      <sz val="10"/>
      <name val="MetaNormalLF-Roman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u/>
      <sz val="7"/>
      <color indexed="12"/>
      <name val="MetaNormalLF-Roman"/>
      <family val="2"/>
    </font>
    <font>
      <sz val="8"/>
      <name val="MetaNormalLF-Roman"/>
    </font>
    <font>
      <sz val="11"/>
      <color theme="1"/>
      <name val="Calibri"/>
      <family val="2"/>
      <scheme val="minor"/>
    </font>
    <font>
      <sz val="8.5"/>
      <color indexed="8"/>
      <name val="Helvetica"/>
      <family val="2"/>
    </font>
    <font>
      <sz val="11"/>
      <name val="Calibri"/>
      <family val="2"/>
    </font>
    <font>
      <vertAlign val="superscript"/>
      <sz val="9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8.5"/>
      <color theme="1"/>
      <name val="Arial"/>
      <family val="2"/>
    </font>
    <font>
      <b/>
      <sz val="8.5"/>
      <color theme="1"/>
      <name val="Wingdings"/>
      <charset val="2"/>
    </font>
    <font>
      <sz val="8.5"/>
      <color rgb="FF242021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rgb="FF0563C1"/>
      <name val="Arial"/>
      <family val="2"/>
    </font>
    <font>
      <u/>
      <sz val="10"/>
      <color rgb="FF0563C1"/>
      <name val="Arial"/>
      <family val="2"/>
    </font>
    <font>
      <b/>
      <sz val="10"/>
      <name val="Symbol"/>
      <family val="1"/>
    </font>
  </fonts>
  <fills count="3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5D9F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1">
    <xf numFmtId="0" fontId="0" fillId="0" borderId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2" borderId="0" applyNumberFormat="0" applyBorder="0" applyAlignment="0" applyProtection="0"/>
    <xf numFmtId="0" fontId="10" fillId="7" borderId="0" applyNumberFormat="0" applyBorder="0" applyAlignment="0" applyProtection="0"/>
    <xf numFmtId="0" fontId="10" fillId="4" borderId="0" applyNumberFormat="0" applyBorder="0" applyAlignment="0" applyProtection="0"/>
    <xf numFmtId="175" fontId="6" fillId="0" borderId="0"/>
    <xf numFmtId="171" fontId="11" fillId="0" borderId="1">
      <alignment horizontal="left"/>
    </xf>
    <xf numFmtId="171" fontId="11" fillId="0" borderId="1">
      <alignment horizontal="left"/>
    </xf>
    <xf numFmtId="0" fontId="10" fillId="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172" fontId="11" fillId="0" borderId="1">
      <alignment horizontal="left"/>
    </xf>
    <xf numFmtId="172" fontId="11" fillId="0" borderId="1">
      <alignment horizontal="left"/>
    </xf>
    <xf numFmtId="173" fontId="11" fillId="0" borderId="1">
      <alignment horizontal="left"/>
    </xf>
    <xf numFmtId="173" fontId="11" fillId="0" borderId="1">
      <alignment horizontal="left"/>
    </xf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4" borderId="0" applyNumberFormat="0" applyBorder="0" applyAlignment="0" applyProtection="0"/>
    <xf numFmtId="174" fontId="11" fillId="0" borderId="1">
      <alignment horizontal="left"/>
    </xf>
    <xf numFmtId="174" fontId="11" fillId="0" borderId="1">
      <alignment horizontal="left"/>
    </xf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2" borderId="2" applyNumberFormat="0" applyAlignment="0" applyProtection="0"/>
    <xf numFmtId="0" fontId="13" fillId="2" borderId="2" applyNumberFormat="0" applyAlignment="0" applyProtection="0"/>
    <xf numFmtId="0" fontId="14" fillId="2" borderId="3" applyNumberFormat="0" applyAlignment="0" applyProtection="0"/>
    <xf numFmtId="0" fontId="14" fillId="2" borderId="3" applyNumberFormat="0" applyAlignment="0" applyProtection="0"/>
    <xf numFmtId="0" fontId="6" fillId="18" borderId="4"/>
    <xf numFmtId="0" fontId="6" fillId="0" borderId="1"/>
    <xf numFmtId="0" fontId="33" fillId="19" borderId="0">
      <alignment horizontal="center" vertical="center"/>
    </xf>
    <xf numFmtId="0" fontId="1" fillId="20" borderId="0">
      <alignment horizontal="center" wrapText="1"/>
    </xf>
    <xf numFmtId="0" fontId="4" fillId="20" borderId="0">
      <alignment horizontal="center" wrapText="1"/>
    </xf>
    <xf numFmtId="0" fontId="47" fillId="20" borderId="0">
      <alignment horizontal="center" wrapText="1"/>
    </xf>
    <xf numFmtId="0" fontId="1" fillId="20" borderId="0">
      <alignment horizontal="center" wrapText="1"/>
    </xf>
    <xf numFmtId="0" fontId="1" fillId="20" borderId="0">
      <alignment horizontal="center" wrapText="1"/>
    </xf>
    <xf numFmtId="0" fontId="1" fillId="20" borderId="0">
      <alignment horizontal="center" wrapText="1"/>
    </xf>
    <xf numFmtId="0" fontId="47" fillId="20" borderId="0">
      <alignment horizontal="center" wrapText="1"/>
    </xf>
    <xf numFmtId="0" fontId="1" fillId="20" borderId="0">
      <alignment horizontal="center" wrapText="1"/>
    </xf>
    <xf numFmtId="0" fontId="1" fillId="20" borderId="0">
      <alignment horizontal="center" wrapText="1"/>
    </xf>
    <xf numFmtId="0" fontId="53" fillId="20" borderId="0">
      <alignment horizontal="center" wrapText="1"/>
    </xf>
    <xf numFmtId="0" fontId="34" fillId="19" borderId="0">
      <alignment horizontal="center"/>
    </xf>
    <xf numFmtId="165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0" fontId="36" fillId="21" borderId="4" applyBorder="0">
      <protection locked="0"/>
    </xf>
    <xf numFmtId="0" fontId="36" fillId="21" borderId="4" applyBorder="0">
      <protection locked="0"/>
    </xf>
    <xf numFmtId="0" fontId="36" fillId="21" borderId="4" applyBorder="0">
      <protection locked="0"/>
    </xf>
    <xf numFmtId="0" fontId="15" fillId="4" borderId="3" applyNumberFormat="0" applyAlignment="0" applyProtection="0"/>
    <xf numFmtId="0" fontId="15" fillId="4" borderId="3" applyNumberFormat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3" fillId="0" borderId="0" applyFont="0" applyFill="0" applyBorder="0" applyAlignment="0" applyProtection="0"/>
    <xf numFmtId="0" fontId="37" fillId="19" borderId="1">
      <alignment horizontal="left"/>
    </xf>
    <xf numFmtId="0" fontId="38" fillId="19" borderId="0">
      <alignment horizontal="left"/>
    </xf>
    <xf numFmtId="0" fontId="44" fillId="19" borderId="0">
      <alignment horizontal="left"/>
    </xf>
    <xf numFmtId="0" fontId="22" fillId="19" borderId="0">
      <alignment horizontal="left"/>
    </xf>
    <xf numFmtId="0" fontId="22" fillId="19" borderId="0">
      <alignment horizontal="left"/>
    </xf>
    <xf numFmtId="0" fontId="18" fillId="22" borderId="0">
      <alignment horizontal="right" vertical="top" wrapText="1"/>
    </xf>
    <xf numFmtId="0" fontId="18" fillId="22" borderId="0">
      <alignment horizontal="right" vertical="top" textRotation="90" wrapText="1"/>
    </xf>
    <xf numFmtId="0" fontId="18" fillId="22" borderId="0">
      <alignment horizontal="right" vertical="top" textRotation="90" wrapText="1"/>
    </xf>
    <xf numFmtId="0" fontId="18" fillId="22" borderId="0">
      <alignment horizontal="right" vertical="top" textRotation="90" wrapText="1"/>
    </xf>
    <xf numFmtId="0" fontId="18" fillId="22" borderId="0">
      <alignment horizontal="right" vertical="top" textRotation="90" wrapText="1"/>
    </xf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39" fillId="20" borderId="0">
      <alignment horizontal="center"/>
    </xf>
    <xf numFmtId="0" fontId="45" fillId="20" borderId="0">
      <alignment horizontal="center"/>
    </xf>
    <xf numFmtId="0" fontId="9" fillId="20" borderId="0">
      <alignment horizontal="center"/>
    </xf>
    <xf numFmtId="0" fontId="9" fillId="20" borderId="0">
      <alignment horizontal="center"/>
    </xf>
    <xf numFmtId="167" fontId="1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3" fillId="0" borderId="0" applyFont="0" applyFill="0" applyBorder="0" applyAlignment="0" applyProtection="0"/>
    <xf numFmtId="0" fontId="6" fillId="19" borderId="6">
      <alignment wrapText="1"/>
    </xf>
    <xf numFmtId="0" fontId="6" fillId="19" borderId="6">
      <alignment wrapText="1"/>
    </xf>
    <xf numFmtId="0" fontId="6" fillId="19" borderId="7"/>
    <xf numFmtId="0" fontId="6" fillId="19" borderId="7"/>
    <xf numFmtId="0" fontId="6" fillId="19" borderId="8"/>
    <xf numFmtId="0" fontId="6" fillId="19" borderId="8"/>
    <xf numFmtId="0" fontId="6" fillId="19" borderId="9">
      <alignment horizontal="center" wrapText="1"/>
    </xf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47" fillId="0" borderId="0"/>
    <xf numFmtId="0" fontId="32" fillId="0" borderId="0"/>
    <xf numFmtId="0" fontId="46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0" fillId="6" borderId="10" applyNumberFormat="0" applyFont="0" applyAlignment="0" applyProtection="0"/>
    <xf numFmtId="0" fontId="1" fillId="6" borderId="10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0" fontId="6" fillId="19" borderId="1"/>
    <xf numFmtId="0" fontId="33" fillId="19" borderId="0">
      <alignment horizontal="right"/>
    </xf>
    <xf numFmtId="0" fontId="40" fillId="23" borderId="0">
      <alignment horizontal="center"/>
    </xf>
    <xf numFmtId="0" fontId="41" fillId="20" borderId="0"/>
    <xf numFmtId="0" fontId="42" fillId="22" borderId="11">
      <alignment horizontal="left" vertical="top" wrapText="1"/>
    </xf>
    <xf numFmtId="0" fontId="42" fillId="22" borderId="11">
      <alignment horizontal="left" vertical="top" wrapText="1"/>
    </xf>
    <xf numFmtId="0" fontId="42" fillId="22" borderId="11">
      <alignment horizontal="left" vertical="top" wrapText="1"/>
    </xf>
    <xf numFmtId="0" fontId="42" fillId="22" borderId="12">
      <alignment horizontal="left" vertical="top"/>
    </xf>
    <xf numFmtId="0" fontId="42" fillId="22" borderId="12">
      <alignment horizontal="left" vertical="top"/>
    </xf>
    <xf numFmtId="0" fontId="42" fillId="22" borderId="12">
      <alignment horizontal="left" vertical="top"/>
    </xf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58" fillId="0" borderId="0"/>
    <xf numFmtId="0" fontId="1" fillId="0" borderId="0"/>
    <xf numFmtId="0" fontId="52" fillId="0" borderId="0"/>
    <xf numFmtId="0" fontId="57" fillId="0" borderId="0"/>
    <xf numFmtId="0" fontId="22" fillId="0" borderId="0"/>
    <xf numFmtId="0" fontId="4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4" fillId="0" borderId="0"/>
    <xf numFmtId="0" fontId="47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4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0" fillId="0" borderId="0"/>
    <xf numFmtId="0" fontId="1" fillId="0" borderId="0"/>
    <xf numFmtId="169" fontId="23" fillId="0" borderId="0"/>
    <xf numFmtId="0" fontId="4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43" fillId="19" borderId="0">
      <alignment horizontal="center"/>
    </xf>
    <xf numFmtId="0" fontId="24" fillId="19" borderId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13" borderId="17" applyNumberFormat="0" applyAlignment="0" applyProtection="0"/>
    <xf numFmtId="0" fontId="31" fillId="13" borderId="17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484">
    <xf numFmtId="0" fontId="0" fillId="0" borderId="0" xfId="0"/>
    <xf numFmtId="0" fontId="0" fillId="0" borderId="0" xfId="0" applyFill="1"/>
    <xf numFmtId="0" fontId="3" fillId="24" borderId="12" xfId="0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3" fontId="3" fillId="0" borderId="7" xfId="0" applyNumberFormat="1" applyFont="1" applyBorder="1" applyAlignment="1">
      <alignment horizontal="right" vertical="center" wrapText="1" indent="1"/>
    </xf>
    <xf numFmtId="0" fontId="3" fillId="0" borderId="7" xfId="0" applyFont="1" applyBorder="1" applyAlignment="1">
      <alignment horizontal="right" vertical="center" wrapText="1" indent="1"/>
    </xf>
    <xf numFmtId="3" fontId="3" fillId="0" borderId="19" xfId="0" applyNumberFormat="1" applyFont="1" applyBorder="1" applyAlignment="1">
      <alignment horizontal="right" vertical="center" wrapText="1" indent="1"/>
    </xf>
    <xf numFmtId="0" fontId="3" fillId="0" borderId="19" xfId="0" applyFont="1" applyBorder="1" applyAlignment="1">
      <alignment horizontal="right" vertical="center" wrapText="1" indent="1"/>
    </xf>
    <xf numFmtId="0" fontId="3" fillId="0" borderId="20" xfId="0" applyFont="1" applyBorder="1" applyAlignment="1">
      <alignment vertical="center" wrapText="1"/>
    </xf>
    <xf numFmtId="3" fontId="3" fillId="0" borderId="9" xfId="0" applyNumberFormat="1" applyFont="1" applyBorder="1" applyAlignment="1">
      <alignment horizontal="right" vertical="center" wrapText="1" indent="1"/>
    </xf>
    <xf numFmtId="3" fontId="3" fillId="0" borderId="21" xfId="0" applyNumberFormat="1" applyFont="1" applyBorder="1" applyAlignment="1">
      <alignment horizontal="right" vertical="center" wrapText="1" indent="1"/>
    </xf>
    <xf numFmtId="0" fontId="1" fillId="0" borderId="0" xfId="248" applyFont="1"/>
    <xf numFmtId="0" fontId="1" fillId="0" borderId="0" xfId="248"/>
    <xf numFmtId="0" fontId="3" fillId="0" borderId="18" xfId="248" applyFont="1" applyBorder="1" applyAlignment="1">
      <alignment vertical="center" wrapText="1"/>
    </xf>
    <xf numFmtId="168" fontId="1" fillId="0" borderId="0" xfId="248" applyNumberFormat="1"/>
    <xf numFmtId="0" fontId="3" fillId="0" borderId="18" xfId="0" applyFont="1" applyFill="1" applyBorder="1" applyAlignment="1">
      <alignment vertical="center" wrapText="1"/>
    </xf>
    <xf numFmtId="176" fontId="3" fillId="0" borderId="7" xfId="107" applyNumberFormat="1" applyFont="1" applyFill="1" applyBorder="1" applyAlignment="1">
      <alignment horizontal="right" vertical="center" wrapText="1" indent="1"/>
    </xf>
    <xf numFmtId="176" fontId="3" fillId="0" borderId="19" xfId="107" applyNumberFormat="1" applyFont="1" applyFill="1" applyBorder="1" applyAlignment="1">
      <alignment horizontal="right" vertical="center" wrapText="1" indent="1"/>
    </xf>
    <xf numFmtId="0" fontId="3" fillId="0" borderId="18" xfId="0" applyFont="1" applyFill="1" applyBorder="1" applyAlignment="1">
      <alignment horizontal="left" vertical="center" wrapText="1" indent="1"/>
    </xf>
    <xf numFmtId="3" fontId="5" fillId="0" borderId="7" xfId="0" applyNumberFormat="1" applyFont="1" applyBorder="1" applyAlignment="1">
      <alignment horizontal="right" vertical="center" wrapText="1" indent="2"/>
    </xf>
    <xf numFmtId="1" fontId="5" fillId="0" borderId="7" xfId="0" applyNumberFormat="1" applyFont="1" applyBorder="1" applyAlignment="1">
      <alignment horizontal="right" vertical="center" wrapText="1" indent="2"/>
    </xf>
    <xf numFmtId="0" fontId="3" fillId="25" borderId="18" xfId="0" applyFont="1" applyFill="1" applyBorder="1" applyAlignment="1">
      <alignment horizontal="left" vertical="center" wrapText="1" indent="1"/>
    </xf>
    <xf numFmtId="3" fontId="3" fillId="25" borderId="7" xfId="0" applyNumberFormat="1" applyFont="1" applyFill="1" applyBorder="1" applyAlignment="1">
      <alignment horizontal="right" vertical="center" wrapText="1" indent="1"/>
    </xf>
    <xf numFmtId="3" fontId="3" fillId="25" borderId="19" xfId="0" applyNumberFormat="1" applyFont="1" applyFill="1" applyBorder="1" applyAlignment="1">
      <alignment horizontal="right" vertical="center" wrapText="1" indent="1"/>
    </xf>
    <xf numFmtId="0" fontId="3" fillId="25" borderId="20" xfId="0" applyFont="1" applyFill="1" applyBorder="1" applyAlignment="1">
      <alignment horizontal="left" vertical="center" wrapText="1" indent="1"/>
    </xf>
    <xf numFmtId="3" fontId="3" fillId="25" borderId="9" xfId="0" applyNumberFormat="1" applyFont="1" applyFill="1" applyBorder="1" applyAlignment="1">
      <alignment horizontal="right" vertical="center" wrapText="1" indent="1"/>
    </xf>
    <xf numFmtId="3" fontId="3" fillId="25" borderId="21" xfId="0" applyNumberFormat="1" applyFont="1" applyFill="1" applyBorder="1" applyAlignment="1">
      <alignment horizontal="right" vertical="center" wrapText="1" indent="1"/>
    </xf>
    <xf numFmtId="3" fontId="3" fillId="0" borderId="7" xfId="0" applyNumberFormat="1" applyFont="1" applyFill="1" applyBorder="1" applyAlignment="1">
      <alignment horizontal="right" vertical="center" wrapText="1" indent="1"/>
    </xf>
    <xf numFmtId="3" fontId="3" fillId="0" borderId="23" xfId="0" applyNumberFormat="1" applyFont="1" applyFill="1" applyBorder="1" applyAlignment="1">
      <alignment horizontal="right" vertical="center" wrapText="1" indent="1"/>
    </xf>
    <xf numFmtId="3" fontId="3" fillId="0" borderId="19" xfId="0" applyNumberFormat="1" applyFont="1" applyFill="1" applyBorder="1" applyAlignment="1">
      <alignment horizontal="right" vertical="center" wrapText="1" indent="1"/>
    </xf>
    <xf numFmtId="168" fontId="1" fillId="0" borderId="0" xfId="248" applyNumberFormat="1" applyFont="1"/>
    <xf numFmtId="0" fontId="2" fillId="0" borderId="0" xfId="96" applyAlignment="1" applyProtection="1">
      <alignment vertical="center"/>
    </xf>
    <xf numFmtId="0" fontId="0" fillId="0" borderId="0" xfId="0" applyAlignment="1">
      <alignment vertical="top"/>
    </xf>
    <xf numFmtId="168" fontId="3" fillId="0" borderId="18" xfId="248" applyNumberFormat="1" applyFont="1" applyBorder="1" applyAlignment="1">
      <alignment horizontal="right" vertical="center" wrapText="1" indent="1"/>
    </xf>
    <xf numFmtId="178" fontId="3" fillId="0" borderId="7" xfId="248" applyNumberFormat="1" applyFont="1" applyBorder="1" applyAlignment="1">
      <alignment horizontal="right" vertical="center" wrapText="1" indent="1"/>
    </xf>
    <xf numFmtId="178" fontId="3" fillId="0" borderId="19" xfId="248" applyNumberFormat="1" applyFont="1" applyBorder="1" applyAlignment="1">
      <alignment horizontal="right" vertical="center" wrapText="1" indent="1"/>
    </xf>
    <xf numFmtId="168" fontId="3" fillId="0" borderId="7" xfId="248" applyNumberFormat="1" applyFont="1" applyBorder="1" applyAlignment="1">
      <alignment horizontal="right" vertical="center" wrapText="1" indent="1"/>
    </xf>
    <xf numFmtId="177" fontId="3" fillId="0" borderId="7" xfId="248" applyNumberFormat="1" applyFont="1" applyBorder="1" applyAlignment="1">
      <alignment horizontal="right" vertical="center" wrapText="1" indent="1"/>
    </xf>
    <xf numFmtId="178" fontId="3" fillId="21" borderId="7" xfId="107" applyNumberFormat="1" applyFont="1" applyFill="1" applyBorder="1" applyAlignment="1">
      <alignment horizontal="right" vertical="center" wrapText="1" indent="1"/>
    </xf>
    <xf numFmtId="176" fontId="3" fillId="0" borderId="18" xfId="107" applyNumberFormat="1" applyFont="1" applyBorder="1" applyAlignment="1">
      <alignment horizontal="right" vertical="center" wrapText="1"/>
    </xf>
    <xf numFmtId="176" fontId="3" fillId="0" borderId="19" xfId="107" applyNumberFormat="1" applyFont="1" applyBorder="1" applyAlignment="1">
      <alignment horizontal="right" vertical="center" wrapText="1"/>
    </xf>
    <xf numFmtId="176" fontId="3" fillId="0" borderId="7" xfId="107" applyNumberFormat="1" applyFont="1" applyBorder="1" applyAlignment="1">
      <alignment horizontal="right" vertical="center" wrapText="1"/>
    </xf>
    <xf numFmtId="168" fontId="3" fillId="0" borderId="7" xfId="0" applyNumberFormat="1" applyFont="1" applyBorder="1" applyAlignment="1">
      <alignment horizontal="right" vertical="center" wrapText="1" indent="1"/>
    </xf>
    <xf numFmtId="0" fontId="3" fillId="26" borderId="1" xfId="0" applyFont="1" applyFill="1" applyBorder="1" applyAlignment="1">
      <alignment horizontal="center" vertical="center" wrapText="1"/>
    </xf>
    <xf numFmtId="168" fontId="3" fillId="0" borderId="9" xfId="0" applyNumberFormat="1" applyFont="1" applyBorder="1" applyAlignment="1">
      <alignment horizontal="right" vertical="center" wrapText="1" indent="1"/>
    </xf>
    <xf numFmtId="168" fontId="3" fillId="0" borderId="19" xfId="0" applyNumberFormat="1" applyFont="1" applyBorder="1" applyAlignment="1">
      <alignment horizontal="right" vertical="center" wrapText="1" indent="1"/>
    </xf>
    <xf numFmtId="168" fontId="3" fillId="0" borderId="21" xfId="0" applyNumberFormat="1" applyFont="1" applyBorder="1" applyAlignment="1">
      <alignment horizontal="right" vertical="center" wrapText="1" indent="1"/>
    </xf>
    <xf numFmtId="0" fontId="3" fillId="28" borderId="9" xfId="248" applyFont="1" applyFill="1" applyBorder="1" applyAlignment="1">
      <alignment horizontal="center" vertical="center" wrapText="1"/>
    </xf>
    <xf numFmtId="0" fontId="3" fillId="28" borderId="18" xfId="248" applyFont="1" applyFill="1" applyBorder="1" applyAlignment="1">
      <alignment vertical="center" wrapText="1"/>
    </xf>
    <xf numFmtId="168" fontId="3" fillId="28" borderId="18" xfId="248" applyNumberFormat="1" applyFont="1" applyFill="1" applyBorder="1" applyAlignment="1">
      <alignment horizontal="right" vertical="center" wrapText="1" indent="1"/>
    </xf>
    <xf numFmtId="177" fontId="3" fillId="28" borderId="7" xfId="107" applyNumberFormat="1" applyFont="1" applyFill="1" applyBorder="1" applyAlignment="1">
      <alignment horizontal="right" vertical="center" wrapText="1" indent="1"/>
    </xf>
    <xf numFmtId="178" fontId="3" fillId="28" borderId="7" xfId="107" applyNumberFormat="1" applyFont="1" applyFill="1" applyBorder="1" applyAlignment="1">
      <alignment horizontal="right" vertical="center" wrapText="1" indent="1"/>
    </xf>
    <xf numFmtId="168" fontId="3" fillId="28" borderId="7" xfId="248" applyNumberFormat="1" applyFont="1" applyFill="1" applyBorder="1" applyAlignment="1">
      <alignment horizontal="right" vertical="center" wrapText="1" indent="1"/>
    </xf>
    <xf numFmtId="178" fontId="3" fillId="28" borderId="19" xfId="107" applyNumberFormat="1" applyFont="1" applyFill="1" applyBorder="1" applyAlignment="1">
      <alignment horizontal="right" vertical="center" wrapText="1" indent="1"/>
    </xf>
    <xf numFmtId="176" fontId="3" fillId="28" borderId="18" xfId="107" applyNumberFormat="1" applyFont="1" applyFill="1" applyBorder="1" applyAlignment="1">
      <alignment horizontal="right" vertical="center" wrapText="1"/>
    </xf>
    <xf numFmtId="176" fontId="3" fillId="28" borderId="19" xfId="107" applyNumberFormat="1" applyFont="1" applyFill="1" applyBorder="1" applyAlignment="1">
      <alignment horizontal="right" vertical="center" wrapText="1"/>
    </xf>
    <xf numFmtId="176" fontId="3" fillId="28" borderId="7" xfId="107" applyNumberFormat="1" applyFont="1" applyFill="1" applyBorder="1" applyAlignment="1">
      <alignment horizontal="right" vertical="center" wrapText="1"/>
    </xf>
    <xf numFmtId="0" fontId="2" fillId="0" borderId="0" xfId="96" applyAlignment="1" applyProtection="1"/>
    <xf numFmtId="0" fontId="3" fillId="28" borderId="18" xfId="0" applyFont="1" applyFill="1" applyBorder="1" applyAlignment="1">
      <alignment vertical="center" wrapText="1"/>
    </xf>
    <xf numFmtId="0" fontId="3" fillId="28" borderId="24" xfId="0" applyFont="1" applyFill="1" applyBorder="1" applyAlignment="1">
      <alignment horizontal="center" vertical="center" wrapText="1"/>
    </xf>
    <xf numFmtId="0" fontId="3" fillId="28" borderId="7" xfId="0" applyFont="1" applyFill="1" applyBorder="1" applyAlignment="1">
      <alignment horizontal="center" vertical="center" wrapText="1"/>
    </xf>
    <xf numFmtId="0" fontId="3" fillId="28" borderId="19" xfId="0" applyFont="1" applyFill="1" applyBorder="1" applyAlignment="1">
      <alignment horizontal="center" vertical="center" wrapText="1"/>
    </xf>
    <xf numFmtId="0" fontId="3" fillId="28" borderId="7" xfId="0" applyFont="1" applyFill="1" applyBorder="1" applyAlignment="1">
      <alignment horizontal="right" vertical="center" wrapText="1" indent="1"/>
    </xf>
    <xf numFmtId="168" fontId="3" fillId="28" borderId="7" xfId="0" applyNumberFormat="1" applyFont="1" applyFill="1" applyBorder="1" applyAlignment="1">
      <alignment horizontal="right" vertical="center" wrapText="1" indent="1"/>
    </xf>
    <xf numFmtId="0" fontId="3" fillId="28" borderId="19" xfId="0" applyFont="1" applyFill="1" applyBorder="1" applyAlignment="1">
      <alignment horizontal="right" vertical="center" wrapText="1" indent="1"/>
    </xf>
    <xf numFmtId="168" fontId="3" fillId="28" borderId="19" xfId="0" applyNumberFormat="1" applyFont="1" applyFill="1" applyBorder="1" applyAlignment="1">
      <alignment horizontal="right" vertical="center" wrapText="1" indent="1"/>
    </xf>
    <xf numFmtId="0" fontId="1" fillId="0" borderId="0" xfId="151"/>
    <xf numFmtId="0" fontId="1" fillId="0" borderId="0" xfId="151" applyFill="1"/>
    <xf numFmtId="0" fontId="3" fillId="0" borderId="18" xfId="151" applyFont="1" applyBorder="1" applyAlignment="1">
      <alignment wrapText="1"/>
    </xf>
    <xf numFmtId="0" fontId="3" fillId="24" borderId="0" xfId="151" applyFont="1" applyFill="1"/>
    <xf numFmtId="0" fontId="3" fillId="0" borderId="18" xfId="151" applyFont="1" applyFill="1" applyBorder="1" applyAlignment="1">
      <alignment wrapText="1"/>
    </xf>
    <xf numFmtId="0" fontId="3" fillId="24" borderId="18" xfId="151" applyFont="1" applyFill="1" applyBorder="1" applyAlignment="1">
      <alignment wrapText="1"/>
    </xf>
    <xf numFmtId="3" fontId="3" fillId="0" borderId="7" xfId="151" applyNumberFormat="1" applyFont="1" applyFill="1" applyBorder="1" applyAlignment="1">
      <alignment horizontal="right" wrapText="1" indent="1"/>
    </xf>
    <xf numFmtId="3" fontId="3" fillId="0" borderId="7" xfId="151" applyNumberFormat="1" applyFont="1" applyBorder="1" applyAlignment="1">
      <alignment horizontal="right" wrapText="1" indent="1"/>
    </xf>
    <xf numFmtId="3" fontId="3" fillId="0" borderId="18" xfId="151" applyNumberFormat="1" applyFont="1" applyBorder="1" applyAlignment="1">
      <alignment horizontal="right" wrapText="1" indent="1"/>
    </xf>
    <xf numFmtId="176" fontId="3" fillId="0" borderId="18" xfId="107" applyNumberFormat="1" applyFont="1" applyFill="1" applyBorder="1" applyAlignment="1">
      <alignment horizontal="right" wrapText="1" indent="1"/>
    </xf>
    <xf numFmtId="176" fontId="3" fillId="0" borderId="7" xfId="107" applyNumberFormat="1" applyFont="1" applyFill="1" applyBorder="1" applyAlignment="1">
      <alignment horizontal="right" wrapText="1" indent="1"/>
    </xf>
    <xf numFmtId="176" fontId="3" fillId="0" borderId="19" xfId="107" applyNumberFormat="1" applyFont="1" applyFill="1" applyBorder="1" applyAlignment="1">
      <alignment horizontal="right" wrapText="1" indent="1"/>
    </xf>
    <xf numFmtId="3" fontId="3" fillId="24" borderId="7" xfId="151" applyNumberFormat="1" applyFont="1" applyFill="1" applyBorder="1" applyAlignment="1">
      <alignment horizontal="right" wrapText="1" indent="1"/>
    </xf>
    <xf numFmtId="3" fontId="3" fillId="24" borderId="18" xfId="151" applyNumberFormat="1" applyFont="1" applyFill="1" applyBorder="1" applyAlignment="1">
      <alignment horizontal="right" wrapText="1" indent="1"/>
    </xf>
    <xf numFmtId="1" fontId="3" fillId="24" borderId="18" xfId="151" applyNumberFormat="1" applyFont="1" applyFill="1" applyBorder="1" applyAlignment="1">
      <alignment horizontal="right" wrapText="1" indent="1"/>
    </xf>
    <xf numFmtId="1" fontId="3" fillId="24" borderId="19" xfId="151" applyNumberFormat="1" applyFont="1" applyFill="1" applyBorder="1" applyAlignment="1">
      <alignment horizontal="right" wrapText="1" indent="1"/>
    </xf>
    <xf numFmtId="3" fontId="3" fillId="0" borderId="18" xfId="151" applyNumberFormat="1" applyFont="1" applyFill="1" applyBorder="1" applyAlignment="1">
      <alignment horizontal="right" wrapText="1" indent="1"/>
    </xf>
    <xf numFmtId="1" fontId="3" fillId="0" borderId="18" xfId="151" applyNumberFormat="1" applyFont="1" applyFill="1" applyBorder="1" applyAlignment="1">
      <alignment horizontal="right" wrapText="1" indent="1"/>
    </xf>
    <xf numFmtId="1" fontId="3" fillId="0" borderId="19" xfId="151" applyNumberFormat="1" applyFont="1" applyFill="1" applyBorder="1" applyAlignment="1">
      <alignment horizontal="right" wrapText="1" indent="1"/>
    </xf>
    <xf numFmtId="1" fontId="3" fillId="24" borderId="7" xfId="151" applyNumberFormat="1" applyFont="1" applyFill="1" applyBorder="1" applyAlignment="1">
      <alignment horizontal="right" wrapText="1" indent="1"/>
    </xf>
    <xf numFmtId="1" fontId="3" fillId="0" borderId="21" xfId="151" applyNumberFormat="1" applyFont="1" applyFill="1" applyBorder="1" applyAlignment="1">
      <alignment horizontal="right" wrapText="1" indent="1"/>
    </xf>
    <xf numFmtId="3" fontId="3" fillId="25" borderId="7" xfId="151" applyNumberFormat="1" applyFont="1" applyFill="1" applyBorder="1" applyAlignment="1">
      <alignment horizontal="right" wrapText="1" indent="1"/>
    </xf>
    <xf numFmtId="168" fontId="3" fillId="0" borderId="7" xfId="248" applyNumberFormat="1" applyFont="1" applyFill="1" applyBorder="1" applyAlignment="1">
      <alignment horizontal="right" vertical="center" wrapText="1" indent="1"/>
    </xf>
    <xf numFmtId="168" fontId="3" fillId="25" borderId="7" xfId="248" applyNumberFormat="1" applyFont="1" applyFill="1" applyBorder="1" applyAlignment="1">
      <alignment horizontal="right" vertical="center" wrapText="1" indent="1"/>
    </xf>
    <xf numFmtId="0" fontId="1" fillId="0" borderId="0" xfId="248" applyBorder="1"/>
    <xf numFmtId="0" fontId="1" fillId="0" borderId="0" xfId="248" applyFill="1"/>
    <xf numFmtId="0" fontId="1" fillId="0" borderId="0" xfId="248" applyFont="1" applyFill="1"/>
    <xf numFmtId="176" fontId="3" fillId="28" borderId="20" xfId="107" applyNumberFormat="1" applyFont="1" applyFill="1" applyBorder="1" applyAlignment="1">
      <alignment horizontal="right" vertical="center" wrapText="1"/>
    </xf>
    <xf numFmtId="176" fontId="3" fillId="28" borderId="21" xfId="107" applyNumberFormat="1" applyFont="1" applyFill="1" applyBorder="1" applyAlignment="1">
      <alignment horizontal="right" vertical="center" wrapText="1"/>
    </xf>
    <xf numFmtId="176" fontId="3" fillId="28" borderId="9" xfId="107" applyNumberFormat="1" applyFont="1" applyFill="1" applyBorder="1" applyAlignment="1">
      <alignment horizontal="right" vertical="center" wrapText="1"/>
    </xf>
    <xf numFmtId="0" fontId="3" fillId="0" borderId="18" xfId="0" applyFont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wrapText="1" indent="1"/>
    </xf>
    <xf numFmtId="3" fontId="3" fillId="0" borderId="19" xfId="0" applyNumberFormat="1" applyFont="1" applyFill="1" applyBorder="1" applyAlignment="1">
      <alignment horizontal="right" wrapText="1" indent="1"/>
    </xf>
    <xf numFmtId="0" fontId="9" fillId="0" borderId="0" xfId="248" applyFont="1" applyBorder="1" applyAlignment="1">
      <alignment horizontal="left" vertical="center" wrapText="1"/>
    </xf>
    <xf numFmtId="168" fontId="3" fillId="28" borderId="9" xfId="248" applyNumberFormat="1" applyFont="1" applyFill="1" applyBorder="1" applyAlignment="1">
      <alignment horizontal="right" vertical="center" wrapText="1" indent="1"/>
    </xf>
    <xf numFmtId="177" fontId="3" fillId="28" borderId="9" xfId="107" applyNumberFormat="1" applyFont="1" applyFill="1" applyBorder="1" applyAlignment="1">
      <alignment horizontal="right" vertical="center" wrapText="1" indent="1"/>
    </xf>
    <xf numFmtId="178" fontId="3" fillId="28" borderId="9" xfId="107" applyNumberFormat="1" applyFont="1" applyFill="1" applyBorder="1" applyAlignment="1">
      <alignment horizontal="right" vertical="center" wrapText="1" indent="1"/>
    </xf>
    <xf numFmtId="178" fontId="3" fillId="28" borderId="21" xfId="107" applyNumberFormat="1" applyFont="1" applyFill="1" applyBorder="1" applyAlignment="1">
      <alignment horizontal="right" vertical="center" wrapText="1" indent="1"/>
    </xf>
    <xf numFmtId="0" fontId="3" fillId="28" borderId="1" xfId="0" applyFont="1" applyFill="1" applyBorder="1" applyAlignment="1">
      <alignment horizontal="center" vertical="center" wrapText="1"/>
    </xf>
    <xf numFmtId="1" fontId="5" fillId="0" borderId="0" xfId="151" applyNumberFormat="1" applyFont="1" applyFill="1" applyBorder="1" applyAlignment="1">
      <alignment horizontal="right" vertical="center" wrapText="1" indent="1"/>
    </xf>
    <xf numFmtId="1" fontId="5" fillId="28" borderId="7" xfId="151" applyNumberFormat="1" applyFont="1" applyFill="1" applyBorder="1" applyAlignment="1">
      <alignment horizontal="right" vertical="center" wrapText="1" indent="1"/>
    </xf>
    <xf numFmtId="1" fontId="5" fillId="28" borderId="19" xfId="151" applyNumberFormat="1" applyFont="1" applyFill="1" applyBorder="1" applyAlignment="1">
      <alignment horizontal="right" vertical="center" wrapText="1" indent="1"/>
    </xf>
    <xf numFmtId="1" fontId="5" fillId="0" borderId="19" xfId="151" applyNumberFormat="1" applyFont="1" applyFill="1" applyBorder="1" applyAlignment="1">
      <alignment horizontal="right" vertical="center" wrapText="1" indent="1"/>
    </xf>
    <xf numFmtId="168" fontId="5" fillId="0" borderId="0" xfId="151" applyNumberFormat="1" applyFont="1" applyFill="1" applyBorder="1" applyAlignment="1">
      <alignment horizontal="right" vertical="center" wrapText="1" indent="1"/>
    </xf>
    <xf numFmtId="168" fontId="5" fillId="28" borderId="7" xfId="151" applyNumberFormat="1" applyFont="1" applyFill="1" applyBorder="1" applyAlignment="1">
      <alignment horizontal="right" vertical="center" wrapText="1" indent="1"/>
    </xf>
    <xf numFmtId="1" fontId="5" fillId="0" borderId="7" xfId="151" applyNumberFormat="1" applyFont="1" applyFill="1" applyBorder="1" applyAlignment="1">
      <alignment horizontal="right" vertical="center" wrapText="1" indent="1"/>
    </xf>
    <xf numFmtId="168" fontId="5" fillId="0" borderId="7" xfId="0" applyNumberFormat="1" applyFont="1" applyBorder="1" applyAlignment="1">
      <alignment horizontal="center" vertical="center" wrapText="1"/>
    </xf>
    <xf numFmtId="168" fontId="5" fillId="0" borderId="23" xfId="0" applyNumberFormat="1" applyFont="1" applyBorder="1" applyAlignment="1">
      <alignment horizontal="center" vertical="center" wrapText="1"/>
    </xf>
    <xf numFmtId="168" fontId="5" fillId="25" borderId="7" xfId="0" applyNumberFormat="1" applyFont="1" applyFill="1" applyBorder="1" applyAlignment="1">
      <alignment horizontal="center" vertical="center" wrapText="1"/>
    </xf>
    <xf numFmtId="168" fontId="5" fillId="25" borderId="19" xfId="0" applyNumberFormat="1" applyFont="1" applyFill="1" applyBorder="1" applyAlignment="1">
      <alignment horizontal="center" vertical="center" wrapText="1"/>
    </xf>
    <xf numFmtId="168" fontId="5" fillId="0" borderId="19" xfId="0" applyNumberFormat="1" applyFont="1" applyBorder="1" applyAlignment="1">
      <alignment horizontal="center" vertical="center" wrapText="1"/>
    </xf>
    <xf numFmtId="0" fontId="5" fillId="25" borderId="18" xfId="0" applyFont="1" applyFill="1" applyBorder="1" applyAlignment="1">
      <alignment horizontal="left" vertical="center" wrapText="1"/>
    </xf>
    <xf numFmtId="168" fontId="5" fillId="0" borderId="7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168" fontId="5" fillId="0" borderId="9" xfId="0" applyNumberFormat="1" applyFont="1" applyFill="1" applyBorder="1" applyAlignment="1">
      <alignment horizontal="center" vertical="center" wrapText="1"/>
    </xf>
    <xf numFmtId="168" fontId="5" fillId="0" borderId="24" xfId="0" applyNumberFormat="1" applyFont="1" applyBorder="1" applyAlignment="1">
      <alignment horizontal="center" vertical="center" wrapText="1"/>
    </xf>
    <xf numFmtId="168" fontId="5" fillId="0" borderId="19" xfId="0" applyNumberFormat="1" applyFont="1" applyFill="1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right" vertical="center" wrapText="1" indent="2"/>
    </xf>
    <xf numFmtId="1" fontId="5" fillId="0" borderId="24" xfId="0" applyNumberFormat="1" applyFont="1" applyBorder="1" applyAlignment="1">
      <alignment horizontal="right" vertical="center" wrapText="1" indent="2"/>
    </xf>
    <xf numFmtId="3" fontId="5" fillId="25" borderId="7" xfId="0" applyNumberFormat="1" applyFont="1" applyFill="1" applyBorder="1" applyAlignment="1">
      <alignment horizontal="right" vertical="center" wrapText="1" indent="2"/>
    </xf>
    <xf numFmtId="1" fontId="5" fillId="25" borderId="7" xfId="0" applyNumberFormat="1" applyFont="1" applyFill="1" applyBorder="1" applyAlignment="1">
      <alignment horizontal="right" vertical="center" wrapText="1" indent="2"/>
    </xf>
    <xf numFmtId="3" fontId="5" fillId="0" borderId="7" xfId="0" applyNumberFormat="1" applyFont="1" applyFill="1" applyBorder="1" applyAlignment="1">
      <alignment horizontal="right" vertical="center" wrapText="1" indent="2"/>
    </xf>
    <xf numFmtId="1" fontId="5" fillId="0" borderId="7" xfId="0" applyNumberFormat="1" applyFont="1" applyFill="1" applyBorder="1" applyAlignment="1">
      <alignment horizontal="right" vertical="center" wrapText="1" indent="2"/>
    </xf>
    <xf numFmtId="0" fontId="5" fillId="0" borderId="20" xfId="0" applyFont="1" applyFill="1" applyBorder="1" applyAlignment="1">
      <alignment vertical="center" wrapText="1"/>
    </xf>
    <xf numFmtId="3" fontId="5" fillId="0" borderId="9" xfId="0" applyNumberFormat="1" applyFont="1" applyFill="1" applyBorder="1" applyAlignment="1">
      <alignment horizontal="right" vertical="center" wrapText="1" indent="2"/>
    </xf>
    <xf numFmtId="1" fontId="5" fillId="0" borderId="9" xfId="0" applyNumberFormat="1" applyFont="1" applyFill="1" applyBorder="1" applyAlignment="1">
      <alignment horizontal="right" vertical="center" wrapText="1" indent="2"/>
    </xf>
    <xf numFmtId="168" fontId="5" fillId="0" borderId="21" xfId="0" applyNumberFormat="1" applyFont="1" applyFill="1" applyBorder="1" applyAlignment="1">
      <alignment horizontal="center" vertical="center" wrapText="1"/>
    </xf>
    <xf numFmtId="0" fontId="55" fillId="25" borderId="0" xfId="0" applyFont="1" applyFill="1" applyAlignment="1">
      <alignment horizontal="right" indent="2"/>
    </xf>
    <xf numFmtId="1" fontId="5" fillId="0" borderId="7" xfId="151" applyNumberFormat="1" applyFont="1" applyFill="1" applyBorder="1" applyAlignment="1">
      <alignment horizontal="right" vertical="center" wrapText="1"/>
    </xf>
    <xf numFmtId="1" fontId="5" fillId="0" borderId="19" xfId="151" applyNumberFormat="1" applyFont="1" applyFill="1" applyBorder="1" applyAlignment="1">
      <alignment horizontal="right" vertical="center" wrapText="1"/>
    </xf>
    <xf numFmtId="178" fontId="5" fillId="0" borderId="9" xfId="0" applyNumberFormat="1" applyFont="1" applyFill="1" applyBorder="1" applyAlignment="1">
      <alignment horizontal="right" vertical="center" wrapText="1" indent="2"/>
    </xf>
    <xf numFmtId="0" fontId="5" fillId="25" borderId="25" xfId="0" applyFont="1" applyFill="1" applyBorder="1" applyAlignment="1">
      <alignment vertical="center" wrapText="1"/>
    </xf>
    <xf numFmtId="178" fontId="5" fillId="25" borderId="24" xfId="0" applyNumberFormat="1" applyFont="1" applyFill="1" applyBorder="1" applyAlignment="1">
      <alignment horizontal="right" vertical="center" wrapText="1" indent="2"/>
    </xf>
    <xf numFmtId="1" fontId="5" fillId="25" borderId="24" xfId="0" applyNumberFormat="1" applyFont="1" applyFill="1" applyBorder="1" applyAlignment="1">
      <alignment horizontal="right" vertical="center" wrapText="1" indent="2"/>
    </xf>
    <xf numFmtId="168" fontId="5" fillId="25" borderId="24" xfId="0" applyNumberFormat="1" applyFont="1" applyFill="1" applyBorder="1" applyAlignment="1">
      <alignment horizontal="center" vertical="center" wrapText="1"/>
    </xf>
    <xf numFmtId="3" fontId="5" fillId="25" borderId="24" xfId="0" applyNumberFormat="1" applyFont="1" applyFill="1" applyBorder="1" applyAlignment="1">
      <alignment horizontal="right" vertical="center" wrapText="1" indent="2"/>
    </xf>
    <xf numFmtId="168" fontId="5" fillId="25" borderId="23" xfId="0" applyNumberFormat="1" applyFont="1" applyFill="1" applyBorder="1" applyAlignment="1">
      <alignment horizontal="center" vertical="center" wrapText="1"/>
    </xf>
    <xf numFmtId="168" fontId="3" fillId="0" borderId="7" xfId="248" applyNumberFormat="1" applyFont="1" applyFill="1" applyBorder="1" applyAlignment="1">
      <alignment horizontal="right" vertical="center" wrapText="1"/>
    </xf>
    <xf numFmtId="168" fontId="3" fillId="0" borderId="7" xfId="0" applyNumberFormat="1" applyFont="1" applyBorder="1" applyAlignment="1">
      <alignment horizontal="right" vertical="center" wrapText="1"/>
    </xf>
    <xf numFmtId="168" fontId="3" fillId="0" borderId="19" xfId="248" applyNumberFormat="1" applyFont="1" applyFill="1" applyBorder="1" applyAlignment="1">
      <alignment horizontal="right" vertical="center" wrapText="1"/>
    </xf>
    <xf numFmtId="1" fontId="3" fillId="0" borderId="7" xfId="248" applyNumberFormat="1" applyFont="1" applyFill="1" applyBorder="1" applyAlignment="1">
      <alignment horizontal="right" vertical="center" wrapText="1"/>
    </xf>
    <xf numFmtId="1" fontId="3" fillId="0" borderId="7" xfId="0" applyNumberFormat="1" applyFont="1" applyBorder="1" applyAlignment="1">
      <alignment horizontal="right" vertical="center" wrapText="1"/>
    </xf>
    <xf numFmtId="1" fontId="3" fillId="0" borderId="19" xfId="248" applyNumberFormat="1" applyFont="1" applyFill="1" applyBorder="1" applyAlignment="1">
      <alignment horizontal="right" vertical="center" wrapText="1"/>
    </xf>
    <xf numFmtId="168" fontId="3" fillId="25" borderId="7" xfId="248" applyNumberFormat="1" applyFont="1" applyFill="1" applyBorder="1" applyAlignment="1">
      <alignment horizontal="right" vertical="center" wrapText="1"/>
    </xf>
    <xf numFmtId="168" fontId="3" fillId="25" borderId="7" xfId="107" applyNumberFormat="1" applyFont="1" applyFill="1" applyBorder="1" applyAlignment="1">
      <alignment horizontal="right" vertical="center" wrapText="1"/>
    </xf>
    <xf numFmtId="168" fontId="3" fillId="25" borderId="19" xfId="248" applyNumberFormat="1" applyFont="1" applyFill="1" applyBorder="1" applyAlignment="1">
      <alignment horizontal="right" vertical="center" wrapText="1"/>
    </xf>
    <xf numFmtId="168" fontId="3" fillId="0" borderId="7" xfId="107" applyNumberFormat="1" applyFont="1" applyFill="1" applyBorder="1" applyAlignment="1">
      <alignment horizontal="right" vertical="center" wrapText="1"/>
    </xf>
    <xf numFmtId="168" fontId="3" fillId="28" borderId="7" xfId="107" applyNumberFormat="1" applyFont="1" applyFill="1" applyBorder="1" applyAlignment="1">
      <alignment horizontal="right" vertical="center" wrapText="1"/>
    </xf>
    <xf numFmtId="168" fontId="3" fillId="28" borderId="19" xfId="107" applyNumberFormat="1" applyFont="1" applyFill="1" applyBorder="1" applyAlignment="1">
      <alignment horizontal="right" vertical="center" wrapText="1"/>
    </xf>
    <xf numFmtId="168" fontId="3" fillId="0" borderId="19" xfId="0" applyNumberFormat="1" applyFont="1" applyBorder="1" applyAlignment="1">
      <alignment horizontal="right" vertical="center" wrapText="1"/>
    </xf>
    <xf numFmtId="168" fontId="3" fillId="28" borderId="9" xfId="107" applyNumberFormat="1" applyFont="1" applyFill="1" applyBorder="1" applyAlignment="1">
      <alignment horizontal="right" vertical="center" wrapText="1"/>
    </xf>
    <xf numFmtId="168" fontId="3" fillId="28" borderId="21" xfId="107" applyNumberFormat="1" applyFont="1" applyFill="1" applyBorder="1" applyAlignment="1">
      <alignment horizontal="right" vertical="center" wrapText="1"/>
    </xf>
    <xf numFmtId="0" fontId="9" fillId="0" borderId="0" xfId="248" applyFont="1" applyBorder="1" applyAlignment="1">
      <alignment vertical="center" wrapText="1"/>
    </xf>
    <xf numFmtId="0" fontId="3" fillId="0" borderId="18" xfId="151" applyFont="1" applyFill="1" applyBorder="1" applyAlignment="1">
      <alignment vertical="center" wrapText="1"/>
    </xf>
    <xf numFmtId="0" fontId="3" fillId="24" borderId="18" xfId="151" applyFont="1" applyFill="1" applyBorder="1" applyAlignment="1">
      <alignment vertical="center" wrapText="1"/>
    </xf>
    <xf numFmtId="3" fontId="3" fillId="25" borderId="18" xfId="151" applyNumberFormat="1" applyFont="1" applyFill="1" applyBorder="1" applyAlignment="1">
      <alignment horizontal="right" wrapText="1" indent="1"/>
    </xf>
    <xf numFmtId="176" fontId="3" fillId="25" borderId="18" xfId="107" applyNumberFormat="1" applyFont="1" applyFill="1" applyBorder="1" applyAlignment="1">
      <alignment horizontal="right" wrapText="1" indent="1"/>
    </xf>
    <xf numFmtId="176" fontId="3" fillId="25" borderId="7" xfId="107" applyNumberFormat="1" applyFont="1" applyFill="1" applyBorder="1" applyAlignment="1">
      <alignment horizontal="right" wrapText="1" indent="1"/>
    </xf>
    <xf numFmtId="176" fontId="3" fillId="25" borderId="19" xfId="107" applyNumberFormat="1" applyFont="1" applyFill="1" applyBorder="1" applyAlignment="1">
      <alignment horizontal="right" wrapText="1" indent="1"/>
    </xf>
    <xf numFmtId="3" fontId="5" fillId="0" borderId="7" xfId="151" applyNumberFormat="1" applyFont="1" applyBorder="1" applyAlignment="1">
      <alignment horizontal="right" vertical="center" wrapText="1" indent="1"/>
    </xf>
    <xf numFmtId="168" fontId="5" fillId="0" borderId="7" xfId="151" applyNumberFormat="1" applyFont="1" applyBorder="1" applyAlignment="1">
      <alignment horizontal="right" vertical="center" wrapText="1" indent="1"/>
    </xf>
    <xf numFmtId="178" fontId="5" fillId="0" borderId="19" xfId="151" applyNumberFormat="1" applyFont="1" applyBorder="1" applyAlignment="1">
      <alignment horizontal="right" vertical="center" wrapText="1" indent="1"/>
    </xf>
    <xf numFmtId="3" fontId="5" fillId="28" borderId="7" xfId="151" applyNumberFormat="1" applyFont="1" applyFill="1" applyBorder="1" applyAlignment="1">
      <alignment horizontal="right" vertical="center" wrapText="1" indent="1"/>
    </xf>
    <xf numFmtId="178" fontId="5" fillId="28" borderId="19" xfId="151" applyNumberFormat="1" applyFont="1" applyFill="1" applyBorder="1" applyAlignment="1">
      <alignment horizontal="right" vertical="center" wrapText="1" indent="1"/>
    </xf>
    <xf numFmtId="0" fontId="5" fillId="0" borderId="18" xfId="151" applyFont="1" applyBorder="1" applyAlignment="1">
      <alignment horizontal="left" wrapText="1"/>
    </xf>
    <xf numFmtId="1" fontId="5" fillId="0" borderId="7" xfId="151" applyNumberFormat="1" applyFont="1" applyBorder="1" applyAlignment="1">
      <alignment horizontal="right" vertical="center" wrapText="1" indent="1"/>
    </xf>
    <xf numFmtId="3" fontId="5" fillId="28" borderId="9" xfId="151" applyNumberFormat="1" applyFont="1" applyFill="1" applyBorder="1" applyAlignment="1">
      <alignment horizontal="right" vertical="center" wrapText="1" indent="1"/>
    </xf>
    <xf numFmtId="1" fontId="5" fillId="28" borderId="9" xfId="151" applyNumberFormat="1" applyFont="1" applyFill="1" applyBorder="1" applyAlignment="1">
      <alignment horizontal="right" vertical="center" wrapText="1" indent="1"/>
    </xf>
    <xf numFmtId="168" fontId="5" fillId="28" borderId="9" xfId="151" applyNumberFormat="1" applyFont="1" applyFill="1" applyBorder="1" applyAlignment="1">
      <alignment horizontal="right" vertical="center" wrapText="1" indent="1"/>
    </xf>
    <xf numFmtId="178" fontId="5" fillId="28" borderId="21" xfId="151" applyNumberFormat="1" applyFont="1" applyFill="1" applyBorder="1" applyAlignment="1">
      <alignment horizontal="right" vertical="center" wrapText="1" indent="1"/>
    </xf>
    <xf numFmtId="176" fontId="5" fillId="28" borderId="7" xfId="107" applyNumberFormat="1" applyFont="1" applyFill="1" applyBorder="1" applyAlignment="1">
      <alignment horizontal="right" vertical="center" wrapText="1" indent="1"/>
    </xf>
    <xf numFmtId="3" fontId="3" fillId="28" borderId="7" xfId="151" applyNumberFormat="1" applyFont="1" applyFill="1" applyBorder="1" applyAlignment="1">
      <alignment horizontal="right" vertical="center" wrapText="1" indent="1"/>
    </xf>
    <xf numFmtId="1" fontId="3" fillId="28" borderId="7" xfId="151" applyNumberFormat="1" applyFont="1" applyFill="1" applyBorder="1" applyAlignment="1">
      <alignment horizontal="right" vertical="center" wrapText="1" indent="1"/>
    </xf>
    <xf numFmtId="3" fontId="3" fillId="0" borderId="7" xfId="151" applyNumberFormat="1" applyFont="1" applyBorder="1" applyAlignment="1">
      <alignment horizontal="right" vertical="center" wrapText="1" indent="1"/>
    </xf>
    <xf numFmtId="1" fontId="3" fillId="0" borderId="7" xfId="151" applyNumberFormat="1" applyFont="1" applyBorder="1" applyAlignment="1">
      <alignment horizontal="right" vertical="center" wrapText="1" indent="1"/>
    </xf>
    <xf numFmtId="1" fontId="3" fillId="28" borderId="9" xfId="151" applyNumberFormat="1" applyFont="1" applyFill="1" applyBorder="1" applyAlignment="1">
      <alignment horizontal="right" vertical="center" wrapText="1" indent="1"/>
    </xf>
    <xf numFmtId="0" fontId="5" fillId="25" borderId="18" xfId="151" applyFont="1" applyFill="1" applyBorder="1" applyAlignment="1">
      <alignment horizontal="left" wrapText="1"/>
    </xf>
    <xf numFmtId="0" fontId="5" fillId="25" borderId="20" xfId="151" applyFont="1" applyFill="1" applyBorder="1" applyAlignment="1">
      <alignment horizontal="left" wrapText="1"/>
    </xf>
    <xf numFmtId="3" fontId="5" fillId="25" borderId="7" xfId="151" applyNumberFormat="1" applyFont="1" applyFill="1" applyBorder="1" applyAlignment="1">
      <alignment horizontal="right" vertical="center" wrapText="1" indent="1"/>
    </xf>
    <xf numFmtId="168" fontId="5" fillId="25" borderId="7" xfId="151" applyNumberFormat="1" applyFont="1" applyFill="1" applyBorder="1" applyAlignment="1">
      <alignment horizontal="right" vertical="center" wrapText="1" indent="1"/>
    </xf>
    <xf numFmtId="1" fontId="5" fillId="25" borderId="7" xfId="151" applyNumberFormat="1" applyFont="1" applyFill="1" applyBorder="1" applyAlignment="1">
      <alignment horizontal="right" vertical="center" wrapText="1" indent="1"/>
    </xf>
    <xf numFmtId="178" fontId="5" fillId="25" borderId="19" xfId="151" applyNumberFormat="1" applyFont="1" applyFill="1" applyBorder="1" applyAlignment="1">
      <alignment horizontal="right" vertical="center" wrapText="1" indent="1"/>
    </xf>
    <xf numFmtId="0" fontId="62" fillId="30" borderId="0" xfId="0" applyFont="1" applyFill="1"/>
    <xf numFmtId="0" fontId="0" fillId="30" borderId="0" xfId="0" applyFill="1"/>
    <xf numFmtId="0" fontId="54" fillId="30" borderId="0" xfId="0" applyFont="1" applyFill="1" applyBorder="1" applyAlignment="1">
      <alignment horizontal="left"/>
    </xf>
    <xf numFmtId="0" fontId="2" fillId="30" borderId="0" xfId="96" applyFill="1" applyAlignment="1" applyProtection="1">
      <alignment horizontal="left"/>
    </xf>
    <xf numFmtId="0" fontId="0" fillId="30" borderId="0" xfId="0" applyFill="1" applyBorder="1"/>
    <xf numFmtId="0" fontId="1" fillId="30" borderId="0" xfId="0" applyFont="1" applyFill="1" applyAlignment="1">
      <alignment horizontal="left" wrapText="1"/>
    </xf>
    <xf numFmtId="0" fontId="2" fillId="30" borderId="0" xfId="96" applyFill="1" applyAlignment="1" applyProtection="1">
      <alignment horizontal="center" wrapText="1"/>
    </xf>
    <xf numFmtId="0" fontId="1" fillId="30" borderId="0" xfId="151" applyFill="1"/>
    <xf numFmtId="0" fontId="9" fillId="30" borderId="0" xfId="151" applyFont="1" applyFill="1" applyBorder="1" applyAlignment="1">
      <alignment horizontal="left" wrapText="1"/>
    </xf>
    <xf numFmtId="0" fontId="1" fillId="30" borderId="0" xfId="151" applyFill="1" applyBorder="1"/>
    <xf numFmtId="0" fontId="1" fillId="0" borderId="0" xfId="151" applyFill="1" applyBorder="1"/>
    <xf numFmtId="0" fontId="3" fillId="24" borderId="1" xfId="151" applyFont="1" applyFill="1" applyBorder="1" applyAlignment="1">
      <alignment horizontal="center" wrapText="1"/>
    </xf>
    <xf numFmtId="0" fontId="3" fillId="24" borderId="12" xfId="151" applyFont="1" applyFill="1" applyBorder="1" applyAlignment="1">
      <alignment horizontal="center" wrapText="1"/>
    </xf>
    <xf numFmtId="0" fontId="3" fillId="25" borderId="12" xfId="151" applyFont="1" applyFill="1" applyBorder="1" applyAlignment="1">
      <alignment horizontal="center" wrapText="1"/>
    </xf>
    <xf numFmtId="0" fontId="2" fillId="30" borderId="0" xfId="96" applyFill="1" applyAlignment="1" applyProtection="1"/>
    <xf numFmtId="0" fontId="0" fillId="30" borderId="0" xfId="0" applyFill="1" applyAlignment="1">
      <alignment vertical="top"/>
    </xf>
    <xf numFmtId="0" fontId="7" fillId="30" borderId="0" xfId="0" applyFont="1" applyFill="1"/>
    <xf numFmtId="0" fontId="0" fillId="30" borderId="0" xfId="0" applyFill="1" applyAlignment="1">
      <alignment vertical="center"/>
    </xf>
    <xf numFmtId="0" fontId="59" fillId="30" borderId="0" xfId="0" applyFont="1" applyFill="1" applyAlignment="1" applyProtection="1">
      <alignment horizontal="left" vertical="top"/>
    </xf>
    <xf numFmtId="0" fontId="3" fillId="28" borderId="18" xfId="0" applyFont="1" applyFill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2"/>
    </xf>
    <xf numFmtId="0" fontId="3" fillId="28" borderId="20" xfId="0" applyFont="1" applyFill="1" applyBorder="1" applyAlignment="1">
      <alignment horizontal="left" vertical="center" wrapText="1" indent="1"/>
    </xf>
    <xf numFmtId="0" fontId="1" fillId="30" borderId="0" xfId="0" applyFont="1" applyFill="1"/>
    <xf numFmtId="176" fontId="0" fillId="30" borderId="0" xfId="0" applyNumberFormat="1" applyFill="1"/>
    <xf numFmtId="0" fontId="7" fillId="30" borderId="0" xfId="0" applyFont="1" applyFill="1" applyBorder="1" applyAlignment="1">
      <alignment horizontal="left" wrapText="1"/>
    </xf>
    <xf numFmtId="3" fontId="1" fillId="30" borderId="0" xfId="151" applyNumberFormat="1" applyFill="1"/>
    <xf numFmtId="0" fontId="1" fillId="30" borderId="0" xfId="151" applyFont="1" applyFill="1"/>
    <xf numFmtId="168" fontId="60" fillId="30" borderId="0" xfId="151" applyNumberFormat="1" applyFont="1" applyFill="1" applyAlignment="1">
      <alignment vertical="center"/>
    </xf>
    <xf numFmtId="168" fontId="60" fillId="30" borderId="0" xfId="151" applyNumberFormat="1" applyFont="1" applyFill="1" applyBorder="1" applyAlignment="1">
      <alignment vertical="center"/>
    </xf>
    <xf numFmtId="0" fontId="7" fillId="30" borderId="0" xfId="151" applyFont="1" applyFill="1" applyBorder="1" applyAlignment="1">
      <alignment wrapText="1"/>
    </xf>
    <xf numFmtId="0" fontId="60" fillId="30" borderId="0" xfId="151" applyFont="1" applyFill="1" applyAlignment="1">
      <alignment vertical="center"/>
    </xf>
    <xf numFmtId="1" fontId="1" fillId="30" borderId="0" xfId="151" applyNumberFormat="1" applyFill="1"/>
    <xf numFmtId="3" fontId="5" fillId="30" borderId="7" xfId="151" applyNumberFormat="1" applyFont="1" applyFill="1" applyBorder="1" applyAlignment="1">
      <alignment horizontal="right" vertical="center" wrapText="1" indent="1"/>
    </xf>
    <xf numFmtId="168" fontId="5" fillId="30" borderId="7" xfId="151" applyNumberFormat="1" applyFont="1" applyFill="1" applyBorder="1" applyAlignment="1">
      <alignment horizontal="right" vertical="center" wrapText="1" indent="1"/>
    </xf>
    <xf numFmtId="1" fontId="5" fillId="30" borderId="7" xfId="151" applyNumberFormat="1" applyFont="1" applyFill="1" applyBorder="1" applyAlignment="1">
      <alignment horizontal="right" vertical="center" wrapText="1" indent="1"/>
    </xf>
    <xf numFmtId="178" fontId="5" fillId="30" borderId="19" xfId="151" applyNumberFormat="1" applyFont="1" applyFill="1" applyBorder="1" applyAlignment="1">
      <alignment horizontal="right" vertical="center" wrapText="1" indent="1"/>
    </xf>
    <xf numFmtId="168" fontId="5" fillId="0" borderId="19" xfId="151" applyNumberFormat="1" applyFont="1" applyBorder="1" applyAlignment="1">
      <alignment horizontal="right" vertical="center" wrapText="1" indent="1"/>
    </xf>
    <xf numFmtId="168" fontId="5" fillId="25" borderId="19" xfId="151" applyNumberFormat="1" applyFont="1" applyFill="1" applyBorder="1" applyAlignment="1">
      <alignment horizontal="right" vertical="center" wrapText="1" indent="1"/>
    </xf>
    <xf numFmtId="3" fontId="5" fillId="25" borderId="9" xfId="151" applyNumberFormat="1" applyFont="1" applyFill="1" applyBorder="1" applyAlignment="1">
      <alignment horizontal="right" vertical="center" wrapText="1" indent="1"/>
    </xf>
    <xf numFmtId="168" fontId="5" fillId="25" borderId="9" xfId="151" applyNumberFormat="1" applyFont="1" applyFill="1" applyBorder="1" applyAlignment="1">
      <alignment horizontal="right" vertical="center" wrapText="1" indent="1"/>
    </xf>
    <xf numFmtId="168" fontId="5" fillId="25" borderId="21" xfId="151" applyNumberFormat="1" applyFont="1" applyFill="1" applyBorder="1" applyAlignment="1">
      <alignment horizontal="right" vertical="center" wrapText="1" indent="1"/>
    </xf>
    <xf numFmtId="168" fontId="5" fillId="0" borderId="23" xfId="151" applyNumberFormat="1" applyFont="1" applyBorder="1" applyAlignment="1">
      <alignment horizontal="right" vertical="center" wrapText="1" indent="1"/>
    </xf>
    <xf numFmtId="168" fontId="5" fillId="25" borderId="7" xfId="151" applyNumberFormat="1" applyFont="1" applyFill="1" applyBorder="1" applyAlignment="1">
      <alignment horizontal="right" wrapText="1" indent="1"/>
    </xf>
    <xf numFmtId="0" fontId="9" fillId="0" borderId="0" xfId="151" applyFont="1" applyFill="1" applyBorder="1" applyAlignment="1">
      <alignment vertical="center" wrapText="1"/>
    </xf>
    <xf numFmtId="0" fontId="9" fillId="0" borderId="0" xfId="151" applyFont="1" applyFill="1" applyBorder="1" applyAlignment="1">
      <alignment horizontal="left" wrapText="1"/>
    </xf>
    <xf numFmtId="0" fontId="9" fillId="0" borderId="0" xfId="151" applyFont="1" applyFill="1" applyBorder="1" applyAlignment="1">
      <alignment horizontal="left" vertical="center" wrapText="1"/>
    </xf>
    <xf numFmtId="0" fontId="1" fillId="0" borderId="0" xfId="151" applyFill="1" applyBorder="1" applyAlignment="1">
      <alignment vertical="center"/>
    </xf>
    <xf numFmtId="0" fontId="7" fillId="0" borderId="0" xfId="151" applyFont="1" applyFill="1" applyBorder="1" applyAlignment="1">
      <alignment vertical="center" wrapText="1"/>
    </xf>
    <xf numFmtId="0" fontId="1" fillId="30" borderId="0" xfId="0" applyFont="1" applyFill="1" applyAlignment="1"/>
    <xf numFmtId="0" fontId="63" fillId="30" borderId="0" xfId="96" applyNumberFormat="1" applyFont="1" applyFill="1" applyAlignment="1" applyProtection="1">
      <alignment horizontal="left" vertical="center" wrapText="1"/>
    </xf>
    <xf numFmtId="0" fontId="67" fillId="30" borderId="0" xfId="0" applyFont="1" applyFill="1" applyAlignment="1">
      <alignment vertical="center"/>
    </xf>
    <xf numFmtId="0" fontId="68" fillId="30" borderId="0" xfId="96" applyNumberFormat="1" applyFont="1" applyFill="1" applyAlignment="1" applyProtection="1">
      <alignment horizontal="left" vertical="center"/>
    </xf>
    <xf numFmtId="0" fontId="69" fillId="30" borderId="0" xfId="0" applyFont="1" applyFill="1"/>
    <xf numFmtId="0" fontId="69" fillId="30" borderId="0" xfId="0" applyFont="1" applyFill="1" applyAlignment="1">
      <alignment horizontal="left"/>
    </xf>
    <xf numFmtId="0" fontId="5" fillId="0" borderId="18" xfId="151" applyFont="1" applyBorder="1" applyAlignment="1">
      <alignment horizontal="left" vertical="center" wrapText="1"/>
    </xf>
    <xf numFmtId="0" fontId="70" fillId="30" borderId="0" xfId="96" applyNumberFormat="1" applyFont="1" applyFill="1" applyAlignment="1" applyProtection="1">
      <alignment horizontal="left" vertical="center" wrapText="1"/>
    </xf>
    <xf numFmtId="0" fontId="70" fillId="30" borderId="0" xfId="96" applyFont="1" applyFill="1" applyAlignment="1" applyProtection="1">
      <alignment horizontal="left" wrapText="1"/>
    </xf>
    <xf numFmtId="0" fontId="3" fillId="25" borderId="12" xfId="0" applyFont="1" applyFill="1" applyBorder="1" applyAlignment="1">
      <alignment horizontal="center" vertical="center" wrapText="1"/>
    </xf>
    <xf numFmtId="0" fontId="3" fillId="28" borderId="21" xfId="248" applyFont="1" applyFill="1" applyBorder="1" applyAlignment="1">
      <alignment horizontal="center" vertical="center" wrapText="1"/>
    </xf>
    <xf numFmtId="0" fontId="3" fillId="28" borderId="12" xfId="0" applyFont="1" applyFill="1" applyBorder="1" applyAlignment="1">
      <alignment horizontal="center" vertical="center" wrapText="1"/>
    </xf>
    <xf numFmtId="0" fontId="3" fillId="26" borderId="12" xfId="0" applyFont="1" applyFill="1" applyBorder="1" applyAlignment="1">
      <alignment horizontal="center" vertical="center" wrapText="1"/>
    </xf>
    <xf numFmtId="0" fontId="5" fillId="25" borderId="18" xfId="0" applyFont="1" applyFill="1" applyBorder="1" applyAlignment="1">
      <alignment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151" applyFont="1" applyBorder="1" applyAlignment="1">
      <alignment horizontal="left" vertical="center" wrapText="1"/>
    </xf>
    <xf numFmtId="0" fontId="3" fillId="32" borderId="18" xfId="0" applyFont="1" applyFill="1" applyBorder="1" applyAlignment="1">
      <alignment vertical="center" wrapText="1"/>
    </xf>
    <xf numFmtId="168" fontId="3" fillId="32" borderId="7" xfId="248" applyNumberFormat="1" applyFont="1" applyFill="1" applyBorder="1" applyAlignment="1">
      <alignment horizontal="right" vertical="center" wrapText="1" indent="1"/>
    </xf>
    <xf numFmtId="176" fontId="3" fillId="32" borderId="7" xfId="107" applyNumberFormat="1" applyFont="1" applyFill="1" applyBorder="1" applyAlignment="1">
      <alignment horizontal="right" vertical="center" wrapText="1" indent="1"/>
    </xf>
    <xf numFmtId="168" fontId="3" fillId="32" borderId="19" xfId="248" applyNumberFormat="1" applyFont="1" applyFill="1" applyBorder="1" applyAlignment="1">
      <alignment horizontal="right" vertical="center" wrapText="1" indent="1"/>
    </xf>
    <xf numFmtId="176" fontId="3" fillId="32" borderId="19" xfId="107" applyNumberFormat="1" applyFont="1" applyFill="1" applyBorder="1" applyAlignment="1">
      <alignment horizontal="right" vertical="center" wrapText="1" indent="1"/>
    </xf>
    <xf numFmtId="0" fontId="3" fillId="32" borderId="0" xfId="0" applyFont="1" applyFill="1" applyBorder="1" applyAlignment="1">
      <alignment vertical="center" wrapText="1"/>
    </xf>
    <xf numFmtId="0" fontId="3" fillId="30" borderId="18" xfId="0" applyFont="1" applyFill="1" applyBorder="1" applyAlignment="1">
      <alignment vertical="center" wrapText="1"/>
    </xf>
    <xf numFmtId="168" fontId="3" fillId="30" borderId="7" xfId="248" applyNumberFormat="1" applyFont="1" applyFill="1" applyBorder="1" applyAlignment="1">
      <alignment horizontal="right" vertical="center" wrapText="1" indent="1"/>
    </xf>
    <xf numFmtId="176" fontId="3" fillId="30" borderId="7" xfId="107" applyNumberFormat="1" applyFont="1" applyFill="1" applyBorder="1" applyAlignment="1">
      <alignment horizontal="right" vertical="center" wrapText="1" indent="1"/>
    </xf>
    <xf numFmtId="168" fontId="3" fillId="30" borderId="19" xfId="248" applyNumberFormat="1" applyFont="1" applyFill="1" applyBorder="1" applyAlignment="1">
      <alignment horizontal="right" vertical="center" wrapText="1" indent="1"/>
    </xf>
    <xf numFmtId="176" fontId="3" fillId="30" borderId="19" xfId="107" applyNumberFormat="1" applyFont="1" applyFill="1" applyBorder="1" applyAlignment="1">
      <alignment horizontal="right" vertical="center" wrapText="1" indent="1"/>
    </xf>
    <xf numFmtId="0" fontId="3" fillId="30" borderId="0" xfId="0" applyFont="1" applyFill="1" applyBorder="1" applyAlignment="1">
      <alignment vertical="center" wrapText="1"/>
    </xf>
    <xf numFmtId="0" fontId="3" fillId="30" borderId="8" xfId="0" applyFont="1" applyFill="1" applyBorder="1" applyAlignment="1">
      <alignment vertical="center" wrapText="1"/>
    </xf>
    <xf numFmtId="176" fontId="3" fillId="30" borderId="21" xfId="107" applyNumberFormat="1" applyFont="1" applyFill="1" applyBorder="1" applyAlignment="1">
      <alignment horizontal="right" vertical="center" wrapText="1" indent="1"/>
    </xf>
    <xf numFmtId="0" fontId="3" fillId="32" borderId="1" xfId="0" applyFont="1" applyFill="1" applyBorder="1" applyAlignment="1">
      <alignment horizontal="center" vertical="center" wrapText="1"/>
    </xf>
    <xf numFmtId="0" fontId="3" fillId="32" borderId="12" xfId="0" applyFont="1" applyFill="1" applyBorder="1" applyAlignment="1">
      <alignment horizontal="center" vertical="center" wrapText="1"/>
    </xf>
    <xf numFmtId="0" fontId="3" fillId="28" borderId="19" xfId="151" applyFont="1" applyFill="1" applyBorder="1" applyAlignment="1">
      <alignment horizontal="center" vertical="center"/>
    </xf>
    <xf numFmtId="0" fontId="3" fillId="28" borderId="19" xfId="151" applyFont="1" applyFill="1" applyBorder="1" applyAlignment="1">
      <alignment horizontal="center" vertical="center"/>
    </xf>
    <xf numFmtId="0" fontId="3" fillId="26" borderId="12" xfId="151" applyFont="1" applyFill="1" applyBorder="1" applyAlignment="1">
      <alignment horizontal="center" vertical="center"/>
    </xf>
    <xf numFmtId="0" fontId="3" fillId="26" borderId="1" xfId="151" applyFont="1" applyFill="1" applyBorder="1" applyAlignment="1">
      <alignment horizontal="center" vertical="center"/>
    </xf>
    <xf numFmtId="0" fontId="3" fillId="26" borderId="6" xfId="151" applyFont="1" applyFill="1" applyBorder="1" applyAlignment="1">
      <alignment horizontal="center" vertical="center"/>
    </xf>
    <xf numFmtId="0" fontId="3" fillId="25" borderId="22" xfId="151" applyFont="1" applyFill="1" applyBorder="1" applyAlignment="1"/>
    <xf numFmtId="0" fontId="3" fillId="25" borderId="0" xfId="151" applyFont="1" applyFill="1" applyBorder="1" applyAlignment="1"/>
    <xf numFmtId="0" fontId="3" fillId="28" borderId="8" xfId="151" applyFont="1" applyFill="1" applyBorder="1" applyAlignment="1"/>
    <xf numFmtId="0" fontId="3" fillId="26" borderId="0" xfId="151" applyFont="1" applyFill="1"/>
    <xf numFmtId="0" fontId="3" fillId="29" borderId="12" xfId="151" applyFont="1" applyFill="1" applyBorder="1" applyAlignment="1">
      <alignment horizontal="center" vertical="center"/>
    </xf>
    <xf numFmtId="0" fontId="3" fillId="0" borderId="0" xfId="151" applyFont="1" applyAlignment="1">
      <alignment vertical="center"/>
    </xf>
    <xf numFmtId="0" fontId="5" fillId="28" borderId="18" xfId="151" applyFont="1" applyFill="1" applyBorder="1" applyAlignment="1">
      <alignment horizontal="left" vertical="center" wrapText="1"/>
    </xf>
    <xf numFmtId="0" fontId="5" fillId="28" borderId="20" xfId="151" applyFont="1" applyFill="1" applyBorder="1" applyAlignment="1">
      <alignment horizontal="left" vertical="center" wrapText="1"/>
    </xf>
    <xf numFmtId="0" fontId="3" fillId="30" borderId="0" xfId="151" applyFont="1" applyFill="1" applyAlignment="1">
      <alignment vertical="center"/>
    </xf>
    <xf numFmtId="0" fontId="3" fillId="30" borderId="0" xfId="151" applyFont="1" applyFill="1" applyAlignment="1">
      <alignment horizontal="left" vertical="center" indent="1"/>
    </xf>
    <xf numFmtId="0" fontId="1" fillId="30" borderId="0" xfId="0" applyFont="1" applyFill="1" applyAlignment="1">
      <alignment horizontal="left"/>
    </xf>
    <xf numFmtId="49" fontId="1" fillId="30" borderId="0" xfId="0" applyNumberFormat="1" applyFont="1" applyFill="1" applyAlignment="1">
      <alignment horizontal="left" indent="1"/>
    </xf>
    <xf numFmtId="0" fontId="1" fillId="30" borderId="0" xfId="0" applyFont="1" applyFill="1" applyBorder="1"/>
    <xf numFmtId="0" fontId="9" fillId="30" borderId="0" xfId="0" applyFont="1" applyFill="1" applyAlignment="1">
      <alignment horizontal="right"/>
    </xf>
    <xf numFmtId="0" fontId="1" fillId="30" borderId="0" xfId="0" applyFont="1" applyFill="1" applyAlignment="1">
      <alignment horizontal="right"/>
    </xf>
    <xf numFmtId="0" fontId="71" fillId="30" borderId="0" xfId="0" applyFont="1" applyFill="1" applyAlignment="1">
      <alignment horizontal="right"/>
    </xf>
    <xf numFmtId="178" fontId="3" fillId="32" borderId="7" xfId="151" applyNumberFormat="1" applyFont="1" applyFill="1" applyBorder="1" applyAlignment="1">
      <alignment horizontal="right" wrapText="1" indent="1"/>
    </xf>
    <xf numFmtId="178" fontId="3" fillId="32" borderId="18" xfId="151" applyNumberFormat="1" applyFont="1" applyFill="1" applyBorder="1" applyAlignment="1">
      <alignment horizontal="right" wrapText="1" indent="1"/>
    </xf>
    <xf numFmtId="178" fontId="3" fillId="32" borderId="19" xfId="151" applyNumberFormat="1" applyFont="1" applyFill="1" applyBorder="1" applyAlignment="1">
      <alignment horizontal="right" wrapText="1" indent="1"/>
    </xf>
    <xf numFmtId="178" fontId="3" fillId="32" borderId="24" xfId="151" applyNumberFormat="1" applyFont="1" applyFill="1" applyBorder="1" applyAlignment="1">
      <alignment horizontal="right" wrapText="1" indent="1"/>
    </xf>
    <xf numFmtId="178" fontId="3" fillId="32" borderId="23" xfId="151" applyNumberFormat="1" applyFont="1" applyFill="1" applyBorder="1" applyAlignment="1">
      <alignment horizontal="right" wrapText="1" indent="1"/>
    </xf>
    <xf numFmtId="178" fontId="3" fillId="32" borderId="7" xfId="151" applyNumberFormat="1" applyFont="1" applyFill="1" applyBorder="1" applyAlignment="1">
      <alignment horizontal="right" vertical="center" wrapText="1" indent="1"/>
    </xf>
    <xf numFmtId="178" fontId="3" fillId="32" borderId="18" xfId="151" applyNumberFormat="1" applyFont="1" applyFill="1" applyBorder="1" applyAlignment="1">
      <alignment horizontal="right" vertical="center" wrapText="1" indent="1"/>
    </xf>
    <xf numFmtId="178" fontId="3" fillId="32" borderId="19" xfId="151" applyNumberFormat="1" applyFont="1" applyFill="1" applyBorder="1" applyAlignment="1">
      <alignment horizontal="right" vertical="center" wrapText="1" indent="1"/>
    </xf>
    <xf numFmtId="3" fontId="3" fillId="30" borderId="7" xfId="151" applyNumberFormat="1" applyFont="1" applyFill="1" applyBorder="1" applyAlignment="1">
      <alignment horizontal="right" wrapText="1" indent="1"/>
    </xf>
    <xf numFmtId="3" fontId="3" fillId="30" borderId="19" xfId="151" applyNumberFormat="1" applyFont="1" applyFill="1" applyBorder="1" applyAlignment="1">
      <alignment horizontal="right" wrapText="1" indent="1"/>
    </xf>
    <xf numFmtId="178" fontId="3" fillId="30" borderId="7" xfId="151" applyNumberFormat="1" applyFont="1" applyFill="1" applyBorder="1" applyAlignment="1">
      <alignment horizontal="right" wrapText="1" indent="1"/>
    </xf>
    <xf numFmtId="178" fontId="3" fillId="30" borderId="18" xfId="151" applyNumberFormat="1" applyFont="1" applyFill="1" applyBorder="1" applyAlignment="1">
      <alignment horizontal="right" wrapText="1" indent="1"/>
    </xf>
    <xf numFmtId="178" fontId="3" fillId="30" borderId="19" xfId="151" applyNumberFormat="1" applyFont="1" applyFill="1" applyBorder="1" applyAlignment="1">
      <alignment horizontal="right" wrapText="1" indent="1"/>
    </xf>
    <xf numFmtId="178" fontId="3" fillId="30" borderId="7" xfId="151" applyNumberFormat="1" applyFont="1" applyFill="1" applyBorder="1" applyAlignment="1">
      <alignment horizontal="right" vertical="center" wrapText="1" indent="1"/>
    </xf>
    <xf numFmtId="178" fontId="3" fillId="30" borderId="18" xfId="151" applyNumberFormat="1" applyFont="1" applyFill="1" applyBorder="1" applyAlignment="1">
      <alignment horizontal="right" vertical="center" wrapText="1" indent="1"/>
    </xf>
    <xf numFmtId="178" fontId="3" fillId="30" borderId="19" xfId="151" applyNumberFormat="1" applyFont="1" applyFill="1" applyBorder="1" applyAlignment="1">
      <alignment horizontal="right" vertical="center" wrapText="1" indent="1"/>
    </xf>
    <xf numFmtId="0" fontId="3" fillId="30" borderId="18" xfId="151" applyFont="1" applyFill="1" applyBorder="1" applyAlignment="1">
      <alignment vertical="center" wrapText="1"/>
    </xf>
    <xf numFmtId="0" fontId="3" fillId="0" borderId="18" xfId="151" applyFont="1" applyBorder="1" applyAlignment="1">
      <alignment vertical="center" wrapText="1"/>
    </xf>
    <xf numFmtId="0" fontId="3" fillId="24" borderId="0" xfId="151" applyFont="1" applyFill="1" applyAlignment="1">
      <alignment vertical="center"/>
    </xf>
    <xf numFmtId="0" fontId="3" fillId="32" borderId="18" xfId="151" applyFont="1" applyFill="1" applyBorder="1" applyAlignment="1">
      <alignment horizontal="left" vertical="center" wrapText="1"/>
    </xf>
    <xf numFmtId="0" fontId="3" fillId="30" borderId="0" xfId="151" applyFont="1" applyFill="1" applyAlignment="1">
      <alignment horizontal="left" vertical="center"/>
    </xf>
    <xf numFmtId="0" fontId="3" fillId="30" borderId="18" xfId="151" applyFont="1" applyFill="1" applyBorder="1" applyAlignment="1">
      <alignment horizontal="left" vertical="center" wrapText="1"/>
    </xf>
    <xf numFmtId="0" fontId="3" fillId="32" borderId="18" xfId="151" applyFont="1" applyFill="1" applyBorder="1" applyAlignment="1">
      <alignment horizontal="left" vertical="center" wrapText="1" indent="1"/>
    </xf>
    <xf numFmtId="0" fontId="3" fillId="30" borderId="18" xfId="151" applyFont="1" applyFill="1" applyBorder="1" applyAlignment="1">
      <alignment horizontal="left" vertical="center" wrapText="1" indent="1"/>
    </xf>
    <xf numFmtId="0" fontId="55" fillId="0" borderId="0" xfId="0" applyFont="1" applyAlignment="1">
      <alignment horizontal="right"/>
    </xf>
    <xf numFmtId="0" fontId="3" fillId="28" borderId="18" xfId="248" applyFont="1" applyFill="1" applyBorder="1" applyAlignment="1">
      <alignment horizontal="left" vertical="center" wrapText="1" indent="1"/>
    </xf>
    <xf numFmtId="0" fontId="3" fillId="0" borderId="18" xfId="248" applyFont="1" applyBorder="1" applyAlignment="1">
      <alignment horizontal="left" vertical="center" wrapText="1" indent="1"/>
    </xf>
    <xf numFmtId="0" fontId="3" fillId="28" borderId="20" xfId="248" applyFont="1" applyFill="1" applyBorder="1" applyAlignment="1">
      <alignment horizontal="left" vertical="center" wrapText="1" indent="1"/>
    </xf>
    <xf numFmtId="3" fontId="3" fillId="0" borderId="7" xfId="0" applyNumberFormat="1" applyFont="1" applyBorder="1" applyAlignment="1">
      <alignment horizontal="right" vertical="center" wrapText="1" indent="2"/>
    </xf>
    <xf numFmtId="0" fontId="3" fillId="0" borderId="7" xfId="0" applyFont="1" applyBorder="1" applyAlignment="1">
      <alignment horizontal="right" vertical="center" wrapText="1" indent="2"/>
    </xf>
    <xf numFmtId="168" fontId="3" fillId="0" borderId="7" xfId="0" applyNumberFormat="1" applyFont="1" applyBorder="1" applyAlignment="1">
      <alignment horizontal="right" vertical="center" wrapText="1" indent="2"/>
    </xf>
    <xf numFmtId="0" fontId="3" fillId="0" borderId="19" xfId="0" applyFont="1" applyBorder="1" applyAlignment="1">
      <alignment horizontal="right" vertical="center" wrapText="1" indent="2"/>
    </xf>
    <xf numFmtId="168" fontId="3" fillId="0" borderId="19" xfId="0" applyNumberFormat="1" applyFont="1" applyBorder="1" applyAlignment="1">
      <alignment horizontal="right" vertical="center" wrapText="1" indent="2"/>
    </xf>
    <xf numFmtId="0" fontId="3" fillId="28" borderId="7" xfId="0" applyFont="1" applyFill="1" applyBorder="1" applyAlignment="1">
      <alignment horizontal="right" vertical="center" wrapText="1" indent="2"/>
    </xf>
    <xf numFmtId="1" fontId="5" fillId="28" borderId="7" xfId="0" applyNumberFormat="1" applyFont="1" applyFill="1" applyBorder="1" applyAlignment="1">
      <alignment horizontal="right" vertical="center" wrapText="1" indent="2"/>
    </xf>
    <xf numFmtId="168" fontId="3" fillId="28" borderId="7" xfId="0" applyNumberFormat="1" applyFont="1" applyFill="1" applyBorder="1" applyAlignment="1">
      <alignment horizontal="right" vertical="center" wrapText="1" indent="2"/>
    </xf>
    <xf numFmtId="0" fontId="3" fillId="28" borderId="19" xfId="0" applyFont="1" applyFill="1" applyBorder="1" applyAlignment="1">
      <alignment horizontal="right" vertical="center" wrapText="1" indent="2"/>
    </xf>
    <xf numFmtId="168" fontId="3" fillId="28" borderId="19" xfId="0" applyNumberFormat="1" applyFont="1" applyFill="1" applyBorder="1" applyAlignment="1">
      <alignment horizontal="right" vertical="center" wrapText="1" indent="2"/>
    </xf>
    <xf numFmtId="0" fontId="3" fillId="0" borderId="9" xfId="0" applyFont="1" applyBorder="1" applyAlignment="1">
      <alignment horizontal="right" vertical="center" wrapText="1" indent="2"/>
    </xf>
    <xf numFmtId="168" fontId="3" fillId="0" borderId="9" xfId="0" applyNumberFormat="1" applyFont="1" applyBorder="1" applyAlignment="1">
      <alignment horizontal="right" vertical="center" wrapText="1" indent="2"/>
    </xf>
    <xf numFmtId="0" fontId="3" fillId="0" borderId="21" xfId="0" applyFont="1" applyBorder="1" applyAlignment="1">
      <alignment horizontal="right" vertical="center" wrapText="1" indent="2"/>
    </xf>
    <xf numFmtId="168" fontId="3" fillId="0" borderId="21" xfId="0" applyNumberFormat="1" applyFont="1" applyBorder="1" applyAlignment="1">
      <alignment horizontal="right" vertical="center" wrapText="1" indent="2"/>
    </xf>
    <xf numFmtId="3" fontId="3" fillId="0" borderId="19" xfId="0" applyNumberFormat="1" applyFont="1" applyBorder="1" applyAlignment="1">
      <alignment horizontal="right" vertical="center" wrapText="1" indent="2"/>
    </xf>
    <xf numFmtId="3" fontId="3" fillId="0" borderId="9" xfId="0" applyNumberFormat="1" applyFont="1" applyBorder="1" applyAlignment="1">
      <alignment horizontal="right" vertical="center" wrapText="1" indent="2"/>
    </xf>
    <xf numFmtId="3" fontId="3" fillId="0" borderId="21" xfId="0" applyNumberFormat="1" applyFont="1" applyBorder="1" applyAlignment="1">
      <alignment horizontal="right" vertical="center" wrapText="1" indent="2"/>
    </xf>
    <xf numFmtId="0" fontId="3" fillId="25" borderId="23" xfId="0" applyFont="1" applyFill="1" applyBorder="1" applyAlignment="1">
      <alignment wrapText="1"/>
    </xf>
    <xf numFmtId="0" fontId="3" fillId="25" borderId="1" xfId="0" applyFont="1" applyFill="1" applyBorder="1" applyAlignment="1">
      <alignment horizontal="center" wrapText="1"/>
    </xf>
    <xf numFmtId="0" fontId="3" fillId="25" borderId="12" xfId="0" applyFont="1" applyFill="1" applyBorder="1" applyAlignment="1">
      <alignment horizontal="center" wrapText="1"/>
    </xf>
    <xf numFmtId="0" fontId="3" fillId="25" borderId="21" xfId="0" applyFont="1" applyFill="1" applyBorder="1" applyAlignment="1">
      <alignment wrapText="1"/>
    </xf>
    <xf numFmtId="0" fontId="3" fillId="25" borderId="20" xfId="0" applyFont="1" applyFill="1" applyBorder="1" applyAlignment="1">
      <alignment horizontal="center" wrapText="1"/>
    </xf>
    <xf numFmtId="0" fontId="3" fillId="25" borderId="8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25" borderId="24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3" fillId="26" borderId="9" xfId="151" applyFont="1" applyFill="1" applyBorder="1" applyAlignment="1">
      <alignment horizontal="center" vertical="center" wrapText="1"/>
    </xf>
    <xf numFmtId="0" fontId="3" fillId="26" borderId="1" xfId="151" applyFont="1" applyFill="1" applyBorder="1" applyAlignment="1">
      <alignment horizontal="center" vertical="center" wrapText="1"/>
    </xf>
    <xf numFmtId="0" fontId="3" fillId="26" borderId="12" xfId="151" applyFont="1" applyFill="1" applyBorder="1" applyAlignment="1">
      <alignment horizontal="center" vertical="center" wrapText="1"/>
    </xf>
    <xf numFmtId="0" fontId="3" fillId="26" borderId="6" xfId="151" applyFont="1" applyFill="1" applyBorder="1"/>
    <xf numFmtId="0" fontId="3" fillId="25" borderId="0" xfId="151" applyFont="1" applyFill="1" applyAlignment="1">
      <alignment horizontal="left" vertical="center"/>
    </xf>
    <xf numFmtId="0" fontId="3" fillId="0" borderId="0" xfId="151" applyFont="1" applyAlignment="1">
      <alignment horizontal="left" vertical="center"/>
    </xf>
    <xf numFmtId="0" fontId="55" fillId="0" borderId="19" xfId="0" applyFont="1" applyBorder="1" applyAlignment="1">
      <alignment horizontal="right"/>
    </xf>
    <xf numFmtId="3" fontId="3" fillId="30" borderId="23" xfId="151" applyNumberFormat="1" applyFont="1" applyFill="1" applyBorder="1" applyAlignment="1">
      <alignment horizontal="right" wrapText="1" indent="1"/>
    </xf>
    <xf numFmtId="0" fontId="1" fillId="30" borderId="0" xfId="0" applyFont="1" applyFill="1" applyAlignment="1">
      <alignment horizontal="left" vertical="center" wrapText="1"/>
    </xf>
    <xf numFmtId="0" fontId="70" fillId="30" borderId="0" xfId="96" applyNumberFormat="1" applyFont="1" applyFill="1" applyAlignment="1" applyProtection="1">
      <alignment horizontal="left" vertical="center" wrapText="1"/>
    </xf>
    <xf numFmtId="0" fontId="63" fillId="31" borderId="0" xfId="96" applyNumberFormat="1" applyFont="1" applyFill="1" applyAlignment="1" applyProtection="1">
      <alignment horizontal="left" vertical="center" wrapText="1"/>
    </xf>
    <xf numFmtId="0" fontId="68" fillId="30" borderId="0" xfId="96" applyNumberFormat="1" applyFont="1" applyFill="1" applyAlignment="1" applyProtection="1">
      <alignment horizontal="left" vertical="center"/>
    </xf>
    <xf numFmtId="0" fontId="63" fillId="30" borderId="0" xfId="96" applyNumberFormat="1" applyFont="1" applyFill="1" applyAlignment="1" applyProtection="1">
      <alignment horizontal="left" vertical="center"/>
    </xf>
    <xf numFmtId="0" fontId="64" fillId="30" borderId="0" xfId="0" applyFont="1" applyFill="1" applyAlignment="1">
      <alignment horizontal="right" vertical="center"/>
    </xf>
    <xf numFmtId="0" fontId="9" fillId="30" borderId="0" xfId="0" applyFont="1" applyFill="1" applyAlignment="1">
      <alignment horizontal="left" wrapText="1"/>
    </xf>
    <xf numFmtId="0" fontId="70" fillId="0" borderId="0" xfId="96" applyFont="1" applyFill="1" applyBorder="1" applyAlignment="1" applyProtection="1">
      <alignment horizontal="left" vertical="center"/>
    </xf>
    <xf numFmtId="0" fontId="7" fillId="30" borderId="0" xfId="0" applyFont="1" applyFill="1" applyAlignment="1">
      <alignment horizontal="left" wrapText="1"/>
    </xf>
    <xf numFmtId="0" fontId="9" fillId="30" borderId="0" xfId="0" applyFont="1" applyFill="1" applyAlignment="1">
      <alignment horizontal="left"/>
    </xf>
    <xf numFmtId="0" fontId="66" fillId="30" borderId="0" xfId="0" applyFont="1" applyFill="1" applyBorder="1" applyAlignment="1">
      <alignment horizontal="left" wrapText="1"/>
    </xf>
    <xf numFmtId="0" fontId="66" fillId="0" borderId="0" xfId="0" applyFont="1" applyBorder="1" applyAlignment="1">
      <alignment horizontal="left" wrapText="1"/>
    </xf>
    <xf numFmtId="0" fontId="66" fillId="0" borderId="0" xfId="0" applyFont="1" applyAlignment="1">
      <alignment horizontal="left" vertical="center" wrapText="1"/>
    </xf>
    <xf numFmtId="0" fontId="7" fillId="30" borderId="0" xfId="0" applyFont="1" applyFill="1" applyAlignment="1">
      <alignment horizontal="left" vertical="center"/>
    </xf>
    <xf numFmtId="0" fontId="7" fillId="0" borderId="0" xfId="151" applyFont="1" applyFill="1" applyBorder="1" applyAlignment="1">
      <alignment horizontal="left"/>
    </xf>
    <xf numFmtId="0" fontId="7" fillId="0" borderId="0" xfId="151" applyFont="1" applyFill="1" applyBorder="1" applyAlignment="1">
      <alignment horizontal="left" vertical="top" wrapText="1"/>
    </xf>
    <xf numFmtId="0" fontId="9" fillId="0" borderId="0" xfId="151" applyFont="1" applyFill="1" applyBorder="1" applyAlignment="1">
      <alignment horizontal="left" wrapText="1"/>
    </xf>
    <xf numFmtId="0" fontId="7" fillId="0" borderId="0" xfId="151" applyFont="1" applyFill="1" applyBorder="1" applyAlignment="1">
      <alignment horizontal="left" wrapText="1"/>
    </xf>
    <xf numFmtId="0" fontId="70" fillId="30" borderId="0" xfId="96" applyFont="1" applyFill="1" applyAlignment="1" applyProtection="1">
      <alignment horizontal="left" vertical="center"/>
    </xf>
    <xf numFmtId="178" fontId="3" fillId="26" borderId="6" xfId="151" applyNumberFormat="1" applyFont="1" applyFill="1" applyBorder="1" applyAlignment="1">
      <alignment horizontal="center" vertical="center" wrapText="1"/>
    </xf>
    <xf numFmtId="0" fontId="7" fillId="0" borderId="22" xfId="151" applyFont="1" applyBorder="1" applyAlignment="1">
      <alignment horizontal="left" vertical="top" wrapText="1"/>
    </xf>
    <xf numFmtId="0" fontId="7" fillId="30" borderId="0" xfId="151" applyFont="1" applyFill="1" applyBorder="1" applyAlignment="1">
      <alignment horizontal="left"/>
    </xf>
    <xf numFmtId="0" fontId="9" fillId="30" borderId="8" xfId="151" applyFont="1" applyFill="1" applyBorder="1" applyAlignment="1">
      <alignment horizontal="left" wrapText="1"/>
    </xf>
    <xf numFmtId="0" fontId="9" fillId="30" borderId="0" xfId="151" applyFont="1" applyFill="1" applyBorder="1" applyAlignment="1">
      <alignment horizontal="left" wrapText="1"/>
    </xf>
    <xf numFmtId="0" fontId="3" fillId="24" borderId="25" xfId="151" applyFont="1" applyFill="1" applyBorder="1" applyAlignment="1">
      <alignment horizontal="center" vertical="center" wrapText="1"/>
    </xf>
    <xf numFmtId="0" fontId="3" fillId="24" borderId="20" xfId="151" applyFont="1" applyFill="1" applyBorder="1" applyAlignment="1">
      <alignment horizontal="center" vertical="center" wrapText="1"/>
    </xf>
    <xf numFmtId="0" fontId="3" fillId="25" borderId="23" xfId="151" applyFont="1" applyFill="1" applyBorder="1" applyAlignment="1">
      <alignment horizontal="center" vertical="center" wrapText="1"/>
    </xf>
    <xf numFmtId="0" fontId="3" fillId="25" borderId="22" xfId="151" applyFont="1" applyFill="1" applyBorder="1" applyAlignment="1">
      <alignment horizontal="center" vertical="center" wrapText="1"/>
    </xf>
    <xf numFmtId="0" fontId="3" fillId="26" borderId="6" xfId="151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top" wrapText="1"/>
    </xf>
    <xf numFmtId="0" fontId="9" fillId="30" borderId="8" xfId="0" applyFont="1" applyFill="1" applyBorder="1" applyAlignment="1">
      <alignment horizontal="left" wrapText="1"/>
    </xf>
    <xf numFmtId="0" fontId="3" fillId="28" borderId="25" xfId="0" applyFont="1" applyFill="1" applyBorder="1" applyAlignment="1">
      <alignment horizontal="center" vertical="center" wrapText="1"/>
    </xf>
    <xf numFmtId="0" fontId="3" fillId="28" borderId="18" xfId="0" applyFont="1" applyFill="1" applyBorder="1" applyAlignment="1">
      <alignment horizontal="center" vertical="center" wrapText="1"/>
    </xf>
    <xf numFmtId="0" fontId="3" fillId="28" borderId="20" xfId="0" applyFont="1" applyFill="1" applyBorder="1" applyAlignment="1">
      <alignment horizontal="center" vertical="center" wrapText="1"/>
    </xf>
    <xf numFmtId="0" fontId="3" fillId="25" borderId="12" xfId="0" applyFont="1" applyFill="1" applyBorder="1" applyAlignment="1">
      <alignment horizontal="center" vertical="center" wrapText="1"/>
    </xf>
    <xf numFmtId="0" fontId="3" fillId="25" borderId="6" xfId="0" applyFont="1" applyFill="1" applyBorder="1" applyAlignment="1">
      <alignment horizontal="center" vertical="center" wrapText="1"/>
    </xf>
    <xf numFmtId="0" fontId="3" fillId="29" borderId="12" xfId="0" applyFont="1" applyFill="1" applyBorder="1" applyAlignment="1">
      <alignment horizontal="center" vertical="center" wrapText="1"/>
    </xf>
    <xf numFmtId="0" fontId="3" fillId="29" borderId="6" xfId="0" applyFont="1" applyFill="1" applyBorder="1" applyAlignment="1">
      <alignment horizontal="center" vertical="center" wrapText="1"/>
    </xf>
    <xf numFmtId="0" fontId="7" fillId="0" borderId="22" xfId="248" applyFont="1" applyBorder="1" applyAlignment="1">
      <alignment horizontal="left" vertical="center"/>
    </xf>
    <xf numFmtId="0" fontId="3" fillId="28" borderId="23" xfId="248" applyFont="1" applyFill="1" applyBorder="1" applyAlignment="1">
      <alignment horizontal="center" vertical="center" wrapText="1"/>
    </xf>
    <xf numFmtId="0" fontId="3" fillId="28" borderId="21" xfId="248" applyFont="1" applyFill="1" applyBorder="1" applyAlignment="1">
      <alignment horizontal="center" vertical="center" wrapText="1"/>
    </xf>
    <xf numFmtId="0" fontId="3" fillId="28" borderId="12" xfId="248" applyFont="1" applyFill="1" applyBorder="1" applyAlignment="1">
      <alignment horizontal="center" vertical="center" wrapText="1"/>
    </xf>
    <xf numFmtId="0" fontId="3" fillId="28" borderId="6" xfId="248" applyFont="1" applyFill="1" applyBorder="1" applyAlignment="1">
      <alignment horizontal="center" vertical="center" wrapText="1"/>
    </xf>
    <xf numFmtId="0" fontId="3" fillId="28" borderId="11" xfId="248" applyFont="1" applyFill="1" applyBorder="1" applyAlignment="1">
      <alignment horizontal="center" vertical="center" wrapText="1"/>
    </xf>
    <xf numFmtId="0" fontId="3" fillId="26" borderId="22" xfId="151" applyFont="1" applyFill="1" applyBorder="1" applyAlignment="1">
      <alignment horizontal="center" vertical="center" wrapText="1"/>
    </xf>
    <xf numFmtId="0" fontId="3" fillId="26" borderId="12" xfId="248" applyFont="1" applyFill="1" applyBorder="1" applyAlignment="1">
      <alignment horizontal="center" vertical="center" wrapText="1"/>
    </xf>
    <xf numFmtId="0" fontId="3" fillId="26" borderId="6" xfId="248" applyFont="1" applyFill="1" applyBorder="1" applyAlignment="1">
      <alignment horizontal="center" vertical="center" wrapText="1"/>
    </xf>
    <xf numFmtId="0" fontId="3" fillId="27" borderId="22" xfId="151" applyFont="1" applyFill="1" applyBorder="1" applyAlignment="1">
      <alignment horizontal="center" vertical="center" wrapText="1"/>
    </xf>
    <xf numFmtId="0" fontId="3" fillId="27" borderId="22" xfId="248" applyFont="1" applyFill="1" applyBorder="1" applyAlignment="1">
      <alignment horizontal="center" vertical="center" wrapText="1"/>
    </xf>
    <xf numFmtId="0" fontId="3" fillId="28" borderId="22" xfId="248" applyFont="1" applyFill="1" applyBorder="1" applyAlignment="1">
      <alignment horizontal="center" vertical="center" wrapText="1"/>
    </xf>
    <xf numFmtId="0" fontId="3" fillId="28" borderId="0" xfId="248" applyFont="1" applyFill="1" applyBorder="1" applyAlignment="1">
      <alignment horizontal="center" vertical="center" wrapText="1"/>
    </xf>
    <xf numFmtId="0" fontId="3" fillId="28" borderId="8" xfId="248" applyFont="1" applyFill="1" applyBorder="1" applyAlignment="1">
      <alignment horizontal="center" vertical="center" wrapText="1"/>
    </xf>
    <xf numFmtId="49" fontId="3" fillId="28" borderId="12" xfId="248" applyNumberFormat="1" applyFont="1" applyFill="1" applyBorder="1" applyAlignment="1">
      <alignment horizontal="center" vertical="center"/>
    </xf>
    <xf numFmtId="49" fontId="3" fillId="28" borderId="6" xfId="248" applyNumberFormat="1" applyFont="1" applyFill="1" applyBorder="1" applyAlignment="1">
      <alignment horizontal="center" vertical="center"/>
    </xf>
    <xf numFmtId="49" fontId="3" fillId="28" borderId="12" xfId="248" applyNumberFormat="1" applyFont="1" applyFill="1" applyBorder="1" applyAlignment="1">
      <alignment horizontal="center" vertical="center" wrapText="1"/>
    </xf>
    <xf numFmtId="49" fontId="3" fillId="28" borderId="6" xfId="248" applyNumberFormat="1" applyFont="1" applyFill="1" applyBorder="1" applyAlignment="1">
      <alignment horizontal="center" vertical="center" wrapText="1"/>
    </xf>
    <xf numFmtId="0" fontId="70" fillId="0" borderId="0" xfId="96" applyFont="1" applyAlignment="1" applyProtection="1">
      <alignment horizontal="left" vertical="center"/>
    </xf>
    <xf numFmtId="0" fontId="9" fillId="0" borderId="8" xfId="248" applyFont="1" applyBorder="1" applyAlignment="1">
      <alignment horizontal="left" wrapText="1"/>
    </xf>
    <xf numFmtId="0" fontId="7" fillId="30" borderId="0" xfId="0" applyFont="1" applyFill="1" applyBorder="1" applyAlignment="1">
      <alignment horizontal="left" vertical="top" wrapText="1"/>
    </xf>
    <xf numFmtId="0" fontId="3" fillId="28" borderId="12" xfId="0" applyFont="1" applyFill="1" applyBorder="1" applyAlignment="1">
      <alignment horizontal="center" vertical="center" wrapText="1"/>
    </xf>
    <xf numFmtId="0" fontId="3" fillId="28" borderId="6" xfId="0" applyFont="1" applyFill="1" applyBorder="1" applyAlignment="1">
      <alignment horizontal="center" vertical="center" wrapText="1"/>
    </xf>
    <xf numFmtId="0" fontId="3" fillId="32" borderId="22" xfId="0" applyFont="1" applyFill="1" applyBorder="1" applyAlignment="1">
      <alignment horizontal="center" vertical="center" wrapText="1"/>
    </xf>
    <xf numFmtId="0" fontId="3" fillId="32" borderId="0" xfId="0" applyFont="1" applyFill="1" applyBorder="1" applyAlignment="1">
      <alignment horizontal="center" vertical="center" wrapText="1"/>
    </xf>
    <xf numFmtId="0" fontId="3" fillId="32" borderId="8" xfId="0" applyFont="1" applyFill="1" applyBorder="1" applyAlignment="1">
      <alignment horizontal="center" vertical="center" wrapText="1"/>
    </xf>
    <xf numFmtId="0" fontId="3" fillId="32" borderId="23" xfId="0" applyFont="1" applyFill="1" applyBorder="1" applyAlignment="1">
      <alignment horizontal="center" vertical="center" wrapText="1"/>
    </xf>
    <xf numFmtId="0" fontId="3" fillId="32" borderId="21" xfId="0" applyFont="1" applyFill="1" applyBorder="1" applyAlignment="1">
      <alignment horizontal="center" vertical="center" wrapText="1"/>
    </xf>
    <xf numFmtId="0" fontId="3" fillId="32" borderId="12" xfId="0" applyFont="1" applyFill="1" applyBorder="1" applyAlignment="1">
      <alignment horizontal="center" vertical="center" wrapText="1"/>
    </xf>
    <xf numFmtId="0" fontId="3" fillId="32" borderId="6" xfId="0" applyFont="1" applyFill="1" applyBorder="1" applyAlignment="1">
      <alignment horizontal="center" vertical="center" wrapText="1"/>
    </xf>
    <xf numFmtId="0" fontId="7" fillId="30" borderId="0" xfId="0" applyFont="1" applyFill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9" fillId="30" borderId="0" xfId="0" applyFont="1" applyFill="1" applyBorder="1" applyAlignment="1">
      <alignment horizontal="left" wrapText="1"/>
    </xf>
    <xf numFmtId="0" fontId="0" fillId="30" borderId="0" xfId="0" applyFill="1" applyBorder="1" applyAlignment="1">
      <alignment wrapText="1"/>
    </xf>
    <xf numFmtId="0" fontId="3" fillId="27" borderId="22" xfId="0" applyFont="1" applyFill="1" applyBorder="1" applyAlignment="1">
      <alignment horizontal="center" vertical="center" wrapText="1"/>
    </xf>
    <xf numFmtId="0" fontId="3" fillId="26" borderId="12" xfId="0" applyFont="1" applyFill="1" applyBorder="1" applyAlignment="1">
      <alignment horizontal="center" vertical="center" wrapText="1"/>
    </xf>
    <xf numFmtId="0" fontId="3" fillId="26" borderId="6" xfId="0" applyFont="1" applyFill="1" applyBorder="1" applyAlignment="1">
      <alignment horizontal="center" vertical="center" wrapText="1"/>
    </xf>
    <xf numFmtId="0" fontId="7" fillId="30" borderId="22" xfId="0" applyFont="1" applyFill="1" applyBorder="1" applyAlignment="1">
      <alignment horizontal="left" wrapText="1"/>
    </xf>
    <xf numFmtId="0" fontId="3" fillId="25" borderId="11" xfId="0" applyFont="1" applyFill="1" applyBorder="1" applyAlignment="1">
      <alignment horizontal="center" vertical="center" wrapText="1"/>
    </xf>
    <xf numFmtId="0" fontId="3" fillId="25" borderId="25" xfId="0" applyFont="1" applyFill="1" applyBorder="1" applyAlignment="1">
      <alignment horizontal="center" vertical="center" wrapText="1"/>
    </xf>
    <xf numFmtId="0" fontId="3" fillId="25" borderId="18" xfId="0" applyFont="1" applyFill="1" applyBorder="1" applyAlignment="1">
      <alignment horizontal="center" vertical="center" wrapText="1"/>
    </xf>
    <xf numFmtId="0" fontId="3" fillId="25" borderId="20" xfId="0" applyFont="1" applyFill="1" applyBorder="1" applyAlignment="1">
      <alignment horizontal="center" vertical="center" wrapText="1"/>
    </xf>
    <xf numFmtId="0" fontId="6" fillId="30" borderId="0" xfId="0" applyFont="1" applyFill="1" applyAlignment="1">
      <alignment horizontal="left" vertical="top" wrapText="1"/>
    </xf>
    <xf numFmtId="0" fontId="5" fillId="25" borderId="18" xfId="0" applyFont="1" applyFill="1" applyBorder="1" applyAlignment="1">
      <alignment vertical="center" wrapText="1"/>
    </xf>
    <xf numFmtId="0" fontId="3" fillId="25" borderId="24" xfId="0" applyFont="1" applyFill="1" applyBorder="1" applyAlignment="1">
      <alignment horizontal="center" vertical="center" wrapText="1"/>
    </xf>
    <xf numFmtId="0" fontId="3" fillId="25" borderId="9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3" fillId="25" borderId="23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 wrapText="1"/>
    </xf>
    <xf numFmtId="0" fontId="3" fillId="25" borderId="7" xfId="0" applyFont="1" applyFill="1" applyBorder="1" applyAlignment="1">
      <alignment horizontal="center" vertical="center" wrapText="1"/>
    </xf>
    <xf numFmtId="0" fontId="70" fillId="30" borderId="0" xfId="270" applyFont="1" applyFill="1" applyAlignment="1" applyProtection="1">
      <alignment horizontal="left" vertical="center"/>
    </xf>
    <xf numFmtId="0" fontId="7" fillId="30" borderId="0" xfId="151" applyFont="1" applyFill="1" applyBorder="1" applyAlignment="1">
      <alignment horizontal="left" wrapText="1"/>
    </xf>
    <xf numFmtId="0" fontId="3" fillId="28" borderId="23" xfId="151" applyFont="1" applyFill="1" applyBorder="1" applyAlignment="1">
      <alignment horizontal="center" vertical="center"/>
    </xf>
    <xf numFmtId="0" fontId="3" fillId="28" borderId="21" xfId="151" applyFont="1" applyFill="1" applyBorder="1" applyAlignment="1">
      <alignment horizontal="center" vertical="center"/>
    </xf>
    <xf numFmtId="0" fontId="3" fillId="28" borderId="25" xfId="151" applyFont="1" applyFill="1" applyBorder="1" applyAlignment="1">
      <alignment horizontal="center" vertical="center"/>
    </xf>
    <xf numFmtId="0" fontId="3" fillId="28" borderId="20" xfId="151" applyFont="1" applyFill="1" applyBorder="1" applyAlignment="1">
      <alignment horizontal="center" vertical="center"/>
    </xf>
    <xf numFmtId="0" fontId="3" fillId="25" borderId="12" xfId="151" applyFont="1" applyFill="1" applyBorder="1" applyAlignment="1">
      <alignment horizontal="center" vertical="center"/>
    </xf>
    <xf numFmtId="0" fontId="3" fillId="25" borderId="6" xfId="151" applyFont="1" applyFill="1" applyBorder="1" applyAlignment="1">
      <alignment horizontal="center" vertical="center"/>
    </xf>
    <xf numFmtId="0" fontId="3" fillId="28" borderId="20" xfId="151" applyFont="1" applyFill="1" applyBorder="1" applyAlignment="1">
      <alignment horizontal="center" wrapText="1"/>
    </xf>
    <xf numFmtId="0" fontId="3" fillId="28" borderId="9" xfId="151" applyFont="1" applyFill="1" applyBorder="1" applyAlignment="1">
      <alignment horizontal="center"/>
    </xf>
    <xf numFmtId="0" fontId="3" fillId="28" borderId="21" xfId="151" applyFont="1" applyFill="1" applyBorder="1" applyAlignment="1">
      <alignment horizontal="center"/>
    </xf>
    <xf numFmtId="0" fontId="7" fillId="30" borderId="22" xfId="151" applyFont="1" applyFill="1" applyBorder="1" applyAlignment="1">
      <alignment horizontal="left" vertical="top" wrapText="1"/>
    </xf>
    <xf numFmtId="0" fontId="3" fillId="28" borderId="25" xfId="151" applyFont="1" applyFill="1" applyBorder="1" applyAlignment="1">
      <alignment horizontal="center" vertical="center" wrapText="1"/>
    </xf>
    <xf numFmtId="0" fontId="3" fillId="28" borderId="18" xfId="151" applyFont="1" applyFill="1" applyBorder="1" applyAlignment="1">
      <alignment horizontal="center" vertical="center" wrapText="1"/>
    </xf>
    <xf numFmtId="0" fontId="3" fillId="28" borderId="20" xfId="151" applyFont="1" applyFill="1" applyBorder="1" applyAlignment="1">
      <alignment horizontal="center" vertical="center" wrapText="1"/>
    </xf>
    <xf numFmtId="0" fontId="3" fillId="25" borderId="12" xfId="151" applyFont="1" applyFill="1" applyBorder="1" applyAlignment="1">
      <alignment horizontal="center" vertical="center" wrapText="1"/>
    </xf>
    <xf numFmtId="0" fontId="3" fillId="25" borderId="6" xfId="151" applyFont="1" applyFill="1" applyBorder="1" applyAlignment="1">
      <alignment horizontal="center" vertical="center" wrapText="1"/>
    </xf>
    <xf numFmtId="0" fontId="3" fillId="28" borderId="7" xfId="151" applyFont="1" applyFill="1" applyBorder="1" applyAlignment="1">
      <alignment horizontal="center" vertical="center"/>
    </xf>
    <xf numFmtId="0" fontId="3" fillId="28" borderId="19" xfId="151" applyFont="1" applyFill="1" applyBorder="1" applyAlignment="1">
      <alignment horizontal="center" vertical="center"/>
    </xf>
    <xf numFmtId="0" fontId="3" fillId="28" borderId="9" xfId="151" applyFont="1" applyFill="1" applyBorder="1" applyAlignment="1">
      <alignment horizontal="center" vertical="center"/>
    </xf>
    <xf numFmtId="0" fontId="7" fillId="30" borderId="0" xfId="151" applyFont="1" applyFill="1" applyAlignment="1">
      <alignment horizontal="left" vertical="top" wrapText="1"/>
    </xf>
    <xf numFmtId="0" fontId="5" fillId="25" borderId="18" xfId="151" applyFont="1" applyFill="1" applyBorder="1" applyAlignment="1">
      <alignment horizontal="left" vertical="center" wrapText="1"/>
    </xf>
    <xf numFmtId="0" fontId="5" fillId="25" borderId="20" xfId="151" applyFont="1" applyFill="1" applyBorder="1" applyAlignment="1">
      <alignment horizontal="left" vertical="center" wrapText="1"/>
    </xf>
    <xf numFmtId="0" fontId="5" fillId="0" borderId="18" xfId="151" applyFont="1" applyFill="1" applyBorder="1" applyAlignment="1">
      <alignment horizontal="left" vertical="center" wrapText="1" indent="1"/>
    </xf>
    <xf numFmtId="0" fontId="5" fillId="0" borderId="20" xfId="151" applyFont="1" applyFill="1" applyBorder="1" applyAlignment="1">
      <alignment horizontal="left" vertical="center" wrapText="1" indent="1"/>
    </xf>
    <xf numFmtId="0" fontId="5" fillId="25" borderId="18" xfId="151" applyFont="1" applyFill="1" applyBorder="1" applyAlignment="1">
      <alignment horizontal="left" vertical="center" wrapText="1" indent="1"/>
    </xf>
    <xf numFmtId="0" fontId="5" fillId="25" borderId="20" xfId="151" applyFont="1" applyFill="1" applyBorder="1" applyAlignment="1">
      <alignment horizontal="left" vertical="center" wrapText="1" indent="1"/>
    </xf>
    <xf numFmtId="0" fontId="5" fillId="0" borderId="18" xfId="151" applyFont="1" applyBorder="1" applyAlignment="1">
      <alignment horizontal="left" vertical="center" wrapText="1"/>
    </xf>
    <xf numFmtId="0" fontId="5" fillId="0" borderId="20" xfId="151" applyFont="1" applyBorder="1" applyAlignment="1">
      <alignment horizontal="left" vertical="center" wrapText="1"/>
    </xf>
    <xf numFmtId="0" fontId="9" fillId="30" borderId="0" xfId="151" applyFont="1" applyFill="1" applyAlignment="1">
      <alignment horizontal="left" wrapText="1"/>
    </xf>
    <xf numFmtId="0" fontId="3" fillId="25" borderId="11" xfId="151" applyFont="1" applyFill="1" applyBorder="1" applyAlignment="1">
      <alignment horizontal="center" vertical="center" wrapText="1"/>
    </xf>
    <xf numFmtId="0" fontId="3" fillId="25" borderId="25" xfId="151" applyFont="1" applyFill="1" applyBorder="1" applyAlignment="1">
      <alignment horizontal="center" vertical="center" wrapText="1"/>
    </xf>
    <xf numFmtId="0" fontId="3" fillId="25" borderId="18" xfId="151" applyFont="1" applyFill="1" applyBorder="1" applyAlignment="1">
      <alignment horizontal="center" vertical="center" wrapText="1"/>
    </xf>
    <xf numFmtId="0" fontId="3" fillId="25" borderId="20" xfId="151" applyFont="1" applyFill="1" applyBorder="1" applyAlignment="1">
      <alignment horizontal="center" vertical="center" wrapText="1"/>
    </xf>
    <xf numFmtId="0" fontId="3" fillId="25" borderId="24" xfId="151" applyFont="1" applyFill="1" applyBorder="1" applyAlignment="1">
      <alignment horizontal="center" vertical="center" wrapText="1"/>
    </xf>
    <xf numFmtId="0" fontId="3" fillId="25" borderId="7" xfId="151" applyFont="1" applyFill="1" applyBorder="1" applyAlignment="1">
      <alignment horizontal="center" vertical="center" wrapText="1"/>
    </xf>
    <xf numFmtId="0" fontId="3" fillId="25" borderId="9" xfId="151" applyFont="1" applyFill="1" applyBorder="1" applyAlignment="1">
      <alignment horizontal="center" vertical="center" wrapText="1"/>
    </xf>
    <xf numFmtId="0" fontId="54" fillId="30" borderId="0" xfId="0" applyFont="1" applyFill="1" applyAlignment="1">
      <alignment horizontal="left"/>
    </xf>
    <xf numFmtId="0" fontId="54" fillId="30" borderId="0" xfId="0" applyFont="1" applyFill="1"/>
    <xf numFmtId="49" fontId="54" fillId="30" borderId="0" xfId="0" applyNumberFormat="1" applyFont="1" applyFill="1" applyAlignment="1">
      <alignment horizontal="left" indent="1"/>
    </xf>
    <xf numFmtId="0" fontId="54" fillId="30" borderId="0" xfId="0" applyFont="1" applyFill="1" applyBorder="1"/>
  </cellXfs>
  <cellStyles count="271">
    <cellStyle name="20 % - Akzent1 2" xfId="1"/>
    <cellStyle name="20 % - Akzent2 2" xfId="2"/>
    <cellStyle name="20 % - Akzent3 2" xfId="3"/>
    <cellStyle name="20 % - Akzent4 2" xfId="4"/>
    <cellStyle name="20 % - Akzent5 2" xfId="5"/>
    <cellStyle name="20 % - Akzent6 2" xfId="6"/>
    <cellStyle name="3mitP" xfId="7"/>
    <cellStyle name="4" xfId="8"/>
    <cellStyle name="4_Tab. F1-3" xfId="9"/>
    <cellStyle name="40 % - Akzent1 2" xfId="10"/>
    <cellStyle name="40 % - Akzent2 2" xfId="11"/>
    <cellStyle name="40 % - Akzent3 2" xfId="12"/>
    <cellStyle name="40 % - Akzent4 2" xfId="13"/>
    <cellStyle name="40 % - Akzent5 2" xfId="14"/>
    <cellStyle name="40 % - Akzent6 2" xfId="15"/>
    <cellStyle name="5" xfId="16"/>
    <cellStyle name="5_Tab. F1-3" xfId="17"/>
    <cellStyle name="6" xfId="18"/>
    <cellStyle name="6_Tab. F1-3" xfId="19"/>
    <cellStyle name="60 % - Akzent1 2" xfId="20"/>
    <cellStyle name="60 % - Akzent2 2" xfId="21"/>
    <cellStyle name="60 % - Akzent3 2" xfId="22"/>
    <cellStyle name="60 % - Akzent4 2" xfId="23"/>
    <cellStyle name="60 % - Akzent5 2" xfId="24"/>
    <cellStyle name="60 % - Akzent6 2" xfId="25"/>
    <cellStyle name="9" xfId="26"/>
    <cellStyle name="9_Tab. F1-3" xfId="27"/>
    <cellStyle name="Akzent1" xfId="28" builtinId="29" customBuiltin="1"/>
    <cellStyle name="Akzent1 2" xfId="29"/>
    <cellStyle name="Akzent2" xfId="30" builtinId="33" customBuiltin="1"/>
    <cellStyle name="Akzent2 2" xfId="31"/>
    <cellStyle name="Akzent3" xfId="32" builtinId="37" customBuiltin="1"/>
    <cellStyle name="Akzent3 2" xfId="33"/>
    <cellStyle name="Akzent4" xfId="34" builtinId="41" customBuiltin="1"/>
    <cellStyle name="Akzent4 2" xfId="35"/>
    <cellStyle name="Akzent5" xfId="36" builtinId="45" customBuiltin="1"/>
    <cellStyle name="Akzent5 2" xfId="37"/>
    <cellStyle name="Akzent6" xfId="38" builtinId="49" customBuiltin="1"/>
    <cellStyle name="Akzent6 2" xfId="39"/>
    <cellStyle name="Ausgabe" xfId="40" builtinId="21" customBuiltin="1"/>
    <cellStyle name="Ausgabe 2" xfId="41"/>
    <cellStyle name="Berechnung" xfId="42" builtinId="22" customBuiltin="1"/>
    <cellStyle name="Berechnung 2" xfId="43"/>
    <cellStyle name="bin" xfId="44"/>
    <cellStyle name="cell" xfId="45"/>
    <cellStyle name="ColCodes" xfId="46"/>
    <cellStyle name="ColTitles" xfId="47"/>
    <cellStyle name="ColTitles 2" xfId="48"/>
    <cellStyle name="ColTitles 2 2" xfId="49"/>
    <cellStyle name="ColTitles 2 2 2" xfId="50"/>
    <cellStyle name="ColTitles 2 3" xfId="51"/>
    <cellStyle name="ColTitles 2 4" xfId="52"/>
    <cellStyle name="ColTitles 3" xfId="53"/>
    <cellStyle name="ColTitles 3 2" xfId="54"/>
    <cellStyle name="ColTitles 4" xfId="55"/>
    <cellStyle name="ColTitles 5" xfId="56"/>
    <cellStyle name="column" xfId="57"/>
    <cellStyle name="Comma [0]_B3.1a" xfId="58"/>
    <cellStyle name="Comma_B3.1a" xfId="59"/>
    <cellStyle name="Currency [0]_B3.1a" xfId="60"/>
    <cellStyle name="Currency_B3.1a" xfId="61"/>
    <cellStyle name="DataEntryCells" xfId="62"/>
    <cellStyle name="DataEntryCells 2" xfId="63"/>
    <cellStyle name="DataEntryCells 2 2" xfId="64"/>
    <cellStyle name="Eingabe" xfId="65" builtinId="20" customBuiltin="1"/>
    <cellStyle name="Eingabe 2" xfId="66"/>
    <cellStyle name="Ergebnis" xfId="67" builtinId="25" customBuiltin="1"/>
    <cellStyle name="Ergebnis 2" xfId="68"/>
    <cellStyle name="Erklärender Text" xfId="69" builtinId="53" customBuiltin="1"/>
    <cellStyle name="Erklärender Text 2" xfId="70"/>
    <cellStyle name="Euro" xfId="71"/>
    <cellStyle name="Euro 2" xfId="72"/>
    <cellStyle name="Euro 2 2" xfId="73"/>
    <cellStyle name="Euro 2 2 2" xfId="74"/>
    <cellStyle name="Euro 2 2 3" xfId="75"/>
    <cellStyle name="Euro 2 3" xfId="76"/>
    <cellStyle name="Euro 2 4" xfId="77"/>
    <cellStyle name="Euro 2 5" xfId="78"/>
    <cellStyle name="Euro 3" xfId="79"/>
    <cellStyle name="Euro 3 2" xfId="80"/>
    <cellStyle name="Euro 3 3" xfId="81"/>
    <cellStyle name="Euro 4" xfId="82"/>
    <cellStyle name="Euro 5" xfId="83"/>
    <cellStyle name="formula" xfId="84"/>
    <cellStyle name="gap" xfId="85"/>
    <cellStyle name="gap 2" xfId="86"/>
    <cellStyle name="gap 2 2" xfId="87"/>
    <cellStyle name="gap 3" xfId="88"/>
    <cellStyle name="GreyBackground" xfId="89"/>
    <cellStyle name="GreyBackground 2" xfId="90"/>
    <cellStyle name="GreyBackground 2 2" xfId="91"/>
    <cellStyle name="GreyBackground 3" xfId="92"/>
    <cellStyle name="GreyBackground 3 2" xfId="93"/>
    <cellStyle name="Gut" xfId="94" builtinId="26" customBuiltin="1"/>
    <cellStyle name="Gut 2" xfId="95"/>
    <cellStyle name="Hyperlink 2" xfId="97"/>
    <cellStyle name="Hyperlink 2 2" xfId="98"/>
    <cellStyle name="Hyperlink 3" xfId="99"/>
    <cellStyle name="Hyperlink 3 2" xfId="100"/>
    <cellStyle name="Hyperlink 4" xfId="101"/>
    <cellStyle name="Hyperlink 4 2" xfId="102"/>
    <cellStyle name="Hyperlink 4 3" xfId="270"/>
    <cellStyle name="ISC" xfId="103"/>
    <cellStyle name="ISC 2" xfId="104"/>
    <cellStyle name="ISC 2 2" xfId="105"/>
    <cellStyle name="ISC 3" xfId="106"/>
    <cellStyle name="Komma" xfId="107" builtinId="3"/>
    <cellStyle name="Komma 2" xfId="108"/>
    <cellStyle name="Komma 3" xfId="109"/>
    <cellStyle name="Komma 4" xfId="110"/>
    <cellStyle name="level1a" xfId="111"/>
    <cellStyle name="level1a 2" xfId="112"/>
    <cellStyle name="level2" xfId="113"/>
    <cellStyle name="level2 2" xfId="114"/>
    <cellStyle name="level2a" xfId="115"/>
    <cellStyle name="level2a 2" xfId="116"/>
    <cellStyle name="level3" xfId="117"/>
    <cellStyle name="Link" xfId="96" builtinId="8"/>
    <cellStyle name="Neutral" xfId="118" builtinId="28" customBuiltin="1"/>
    <cellStyle name="Neutral 2" xfId="119"/>
    <cellStyle name="Normal 2" xfId="120"/>
    <cellStyle name="Normal 2 2" xfId="121"/>
    <cellStyle name="Normal 2 2 2" xfId="122"/>
    <cellStyle name="Normal 2 2 2 2" xfId="123"/>
    <cellStyle name="Normal 2 2 2 2 2" xfId="124"/>
    <cellStyle name="Normal 2 2 2 3" xfId="125"/>
    <cellStyle name="Normal 2 2 2 4" xfId="126"/>
    <cellStyle name="Normal 2 2 3" xfId="127"/>
    <cellStyle name="Normal 2 2 3 2" xfId="128"/>
    <cellStyle name="Normal 2 2 4" xfId="129"/>
    <cellStyle name="Normal 2 2 5" xfId="130"/>
    <cellStyle name="Normal 2 3" xfId="131"/>
    <cellStyle name="Normal_1997-enrl" xfId="132"/>
    <cellStyle name="Notiz" xfId="133" builtinId="10" customBuiltin="1"/>
    <cellStyle name="Notiz 2" xfId="134"/>
    <cellStyle name="Percent 2" xfId="135"/>
    <cellStyle name="Percent 2 2" xfId="136"/>
    <cellStyle name="Percent_1 SubOverv.USd" xfId="137"/>
    <cellStyle name="row" xfId="138"/>
    <cellStyle name="RowCodes" xfId="139"/>
    <cellStyle name="Row-Col Headings" xfId="140"/>
    <cellStyle name="RowTitles_CENTRAL_GOVT" xfId="141"/>
    <cellStyle name="RowTitles-Col2" xfId="142"/>
    <cellStyle name="RowTitles-Col2 2" xfId="143"/>
    <cellStyle name="RowTitles-Col2 2 2" xfId="144"/>
    <cellStyle name="RowTitles-Detail" xfId="145"/>
    <cellStyle name="RowTitles-Detail 2" xfId="146"/>
    <cellStyle name="RowTitles-Detail 2 2" xfId="147"/>
    <cellStyle name="Schlecht" xfId="148" builtinId="27" customBuiltin="1"/>
    <cellStyle name="Schlecht 2" xfId="149"/>
    <cellStyle name="Standard" xfId="0" builtinId="0"/>
    <cellStyle name="Standard 10" xfId="150"/>
    <cellStyle name="Standard 11" xfId="151"/>
    <cellStyle name="Standard 12" xfId="152"/>
    <cellStyle name="Standard 13" xfId="153"/>
    <cellStyle name="Standard 2" xfId="154"/>
    <cellStyle name="Standard 2 10" xfId="155"/>
    <cellStyle name="Standard 2 10 2" xfId="156"/>
    <cellStyle name="Standard 2 10 2 2" xfId="157"/>
    <cellStyle name="Standard 2 10 3" xfId="158"/>
    <cellStyle name="Standard 2 10 4" xfId="159"/>
    <cellStyle name="Standard 2 11" xfId="160"/>
    <cellStyle name="Standard 2 12" xfId="161"/>
    <cellStyle name="Standard 2 12 2" xfId="162"/>
    <cellStyle name="Standard 2 13" xfId="163"/>
    <cellStyle name="Standard 2 14" xfId="164"/>
    <cellStyle name="Standard 2 15" xfId="165"/>
    <cellStyle name="Standard 2 2" xfId="166"/>
    <cellStyle name="Standard 2 2 2" xfId="167"/>
    <cellStyle name="Standard 2 2 2 2" xfId="168"/>
    <cellStyle name="Standard 2 2 3" xfId="169"/>
    <cellStyle name="Standard 2 2 4" xfId="170"/>
    <cellStyle name="Standard 2 2 5" xfId="171"/>
    <cellStyle name="Standard 2 3" xfId="172"/>
    <cellStyle name="Standard 2 3 2" xfId="173"/>
    <cellStyle name="Standard 2 3 2 2" xfId="174"/>
    <cellStyle name="Standard 2 3 3" xfId="175"/>
    <cellStyle name="Standard 2 3 4" xfId="176"/>
    <cellStyle name="Standard 2 4" xfId="177"/>
    <cellStyle name="Standard 2 4 2" xfId="178"/>
    <cellStyle name="Standard 2 4 2 2" xfId="179"/>
    <cellStyle name="Standard 2 4 3" xfId="180"/>
    <cellStyle name="Standard 2 4 4" xfId="181"/>
    <cellStyle name="Standard 2 5" xfId="182"/>
    <cellStyle name="Standard 2 5 2" xfId="183"/>
    <cellStyle name="Standard 2 5 2 2" xfId="184"/>
    <cellStyle name="Standard 2 5 3" xfId="185"/>
    <cellStyle name="Standard 2 5 4" xfId="186"/>
    <cellStyle name="Standard 2 6" xfId="187"/>
    <cellStyle name="Standard 2 6 2" xfId="188"/>
    <cellStyle name="Standard 2 6 2 2" xfId="189"/>
    <cellStyle name="Standard 2 6 3" xfId="190"/>
    <cellStyle name="Standard 2 6 4" xfId="191"/>
    <cellStyle name="Standard 2 7" xfId="192"/>
    <cellStyle name="Standard 2 7 2" xfId="193"/>
    <cellStyle name="Standard 2 7 2 2" xfId="194"/>
    <cellStyle name="Standard 2 7 3" xfId="195"/>
    <cellStyle name="Standard 2 7 4" xfId="196"/>
    <cellStyle name="Standard 2 8" xfId="197"/>
    <cellStyle name="Standard 2 8 2" xfId="198"/>
    <cellStyle name="Standard 2 8 2 2" xfId="199"/>
    <cellStyle name="Standard 2 8 3" xfId="200"/>
    <cellStyle name="Standard 2 8 4" xfId="201"/>
    <cellStyle name="Standard 2 9" xfId="202"/>
    <cellStyle name="Standard 2 9 2" xfId="203"/>
    <cellStyle name="Standard 2 9 2 2" xfId="204"/>
    <cellStyle name="Standard 2 9 3" xfId="205"/>
    <cellStyle name="Standard 2 9 4" xfId="206"/>
    <cellStyle name="Standard 2_h4 3" xfId="207"/>
    <cellStyle name="Standard 3" xfId="208"/>
    <cellStyle name="Standard 3 2" xfId="209"/>
    <cellStyle name="Standard 4" xfId="210"/>
    <cellStyle name="Standard 4 2" xfId="211"/>
    <cellStyle name="Standard 4 2 2" xfId="212"/>
    <cellStyle name="Standard 4 2 2 2" xfId="213"/>
    <cellStyle name="Standard 4 2 3" xfId="214"/>
    <cellStyle name="Standard 4 2 4" xfId="215"/>
    <cellStyle name="Standard 4 3" xfId="216"/>
    <cellStyle name="Standard 4 3 2" xfId="217"/>
    <cellStyle name="Standard 4 3 2 2" xfId="218"/>
    <cellStyle name="Standard 4 3 3" xfId="219"/>
    <cellStyle name="Standard 4 3 4" xfId="220"/>
    <cellStyle name="Standard 4 4" xfId="221"/>
    <cellStyle name="Standard 4 4 2" xfId="222"/>
    <cellStyle name="Standard 4 4 2 2" xfId="223"/>
    <cellStyle name="Standard 4 4 3" xfId="224"/>
    <cellStyle name="Standard 4 4 4" xfId="225"/>
    <cellStyle name="Standard 4 5" xfId="226"/>
    <cellStyle name="Standard 4 5 2" xfId="227"/>
    <cellStyle name="Standard 4 5 2 2" xfId="228"/>
    <cellStyle name="Standard 4 5 3" xfId="229"/>
    <cellStyle name="Standard 4 5 4" xfId="230"/>
    <cellStyle name="Standard 4 6" xfId="231"/>
    <cellStyle name="Standard 4 6 2" xfId="232"/>
    <cellStyle name="Standard 4 6 2 2" xfId="233"/>
    <cellStyle name="Standard 4 6 3" xfId="234"/>
    <cellStyle name="Standard 4 6 4" xfId="235"/>
    <cellStyle name="Standard 4 7" xfId="236"/>
    <cellStyle name="Standard 4 7 2" xfId="237"/>
    <cellStyle name="Standard 4 7 2 2" xfId="238"/>
    <cellStyle name="Standard 4 7 3" xfId="239"/>
    <cellStyle name="Standard 4 7 4" xfId="240"/>
    <cellStyle name="Standard 4 8" xfId="241"/>
    <cellStyle name="Standard 4 8 2" xfId="242"/>
    <cellStyle name="Standard 4 8 2 2" xfId="243"/>
    <cellStyle name="Standard 4 8 3" xfId="244"/>
    <cellStyle name="Standard 4 8 4" xfId="245"/>
    <cellStyle name="Standard 5" xfId="246"/>
    <cellStyle name="Standard 5 2" xfId="247"/>
    <cellStyle name="Standard 6" xfId="248"/>
    <cellStyle name="Standard 7" xfId="249"/>
    <cellStyle name="Standard 8" xfId="250"/>
    <cellStyle name="Standard 9" xfId="251"/>
    <cellStyle name="temp" xfId="252"/>
    <cellStyle name="title1" xfId="253"/>
    <cellStyle name="Überschrift" xfId="254" builtinId="15" customBuiltin="1"/>
    <cellStyle name="Überschrift 1" xfId="255" builtinId="16" customBuiltin="1"/>
    <cellStyle name="Überschrift 1 2" xfId="256"/>
    <cellStyle name="Überschrift 2" xfId="257" builtinId="17" customBuiltin="1"/>
    <cellStyle name="Überschrift 2 2" xfId="258"/>
    <cellStyle name="Überschrift 3" xfId="259" builtinId="18" customBuiltin="1"/>
    <cellStyle name="Überschrift 3 2" xfId="260"/>
    <cellStyle name="Überschrift 4" xfId="261" builtinId="19" customBuiltin="1"/>
    <cellStyle name="Überschrift 4 2" xfId="262"/>
    <cellStyle name="Überschrift 5" xfId="263"/>
    <cellStyle name="Verknüpfte Zelle" xfId="264" builtinId="24" customBuiltin="1"/>
    <cellStyle name="Verknüpfte Zelle 2" xfId="265"/>
    <cellStyle name="Warnender Text" xfId="266" builtinId="11" customBuiltin="1"/>
    <cellStyle name="Warnender Text 2" xfId="267"/>
    <cellStyle name="Zelle überprüfen" xfId="268" builtinId="23" customBuiltin="1"/>
    <cellStyle name="Zelle überprüfen 2" xfId="269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D5E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6D9F1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563C1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2</xdr:row>
      <xdr:rowOff>28576</xdr:rowOff>
    </xdr:from>
    <xdr:to>
      <xdr:col>8</xdr:col>
      <xdr:colOff>24002</xdr:colOff>
      <xdr:row>21</xdr:row>
      <xdr:rowOff>5621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723901"/>
          <a:ext cx="6120000" cy="3053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3175</xdr:rowOff>
    </xdr:from>
    <xdr:to>
      <xdr:col>8</xdr:col>
      <xdr:colOff>24000</xdr:colOff>
      <xdr:row>30</xdr:row>
      <xdr:rowOff>110271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8475"/>
          <a:ext cx="6424800" cy="45520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8</xdr:col>
      <xdr:colOff>24000</xdr:colOff>
      <xdr:row>30</xdr:row>
      <xdr:rowOff>33772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5300"/>
          <a:ext cx="6424800" cy="44787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6350</xdr:rowOff>
    </xdr:from>
    <xdr:to>
      <xdr:col>8</xdr:col>
      <xdr:colOff>24000</xdr:colOff>
      <xdr:row>24</xdr:row>
      <xdr:rowOff>158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1650"/>
          <a:ext cx="6424800" cy="34863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47625</xdr:rowOff>
    </xdr:from>
    <xdr:to>
      <xdr:col>9</xdr:col>
      <xdr:colOff>42128</xdr:colOff>
      <xdr:row>18</xdr:row>
      <xdr:rowOff>127087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0"/>
          <a:ext cx="5957153" cy="26702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2</xdr:row>
      <xdr:rowOff>19051</xdr:rowOff>
    </xdr:from>
    <xdr:to>
      <xdr:col>9</xdr:col>
      <xdr:colOff>123826</xdr:colOff>
      <xdr:row>20</xdr:row>
      <xdr:rowOff>5236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704851"/>
          <a:ext cx="7642224" cy="28436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2</xdr:row>
      <xdr:rowOff>47626</xdr:rowOff>
    </xdr:from>
    <xdr:to>
      <xdr:col>10</xdr:col>
      <xdr:colOff>289844</xdr:colOff>
      <xdr:row>21</xdr:row>
      <xdr:rowOff>28575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523876"/>
          <a:ext cx="7700292" cy="30575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DUN~1/Kuehne/Bildungsberichterstattung/BBE2006/BBE-Dokumente/Endfassung%2021.04/AbbildungenExcel/Konsortium/050714_Sitzung_Konsortium/2-04_Bildungsstand_nach_Altersgruppen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%23%23FREITA/WINDOWS/EXCEL/JAHRBUCH/KAPIT-17/17-10A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-vie/G-VIE-Daten/Querschnitt/Daten/Quer-V&#214;/Zahlenkompa&#223;/2003/Schaubilder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BILDUN~1/Kuehne/Bildungsberichterstattung/BBE2006/BBE-Dokumente/Endfassung%2021.04/AbbildungenExcel/Konsortium/050714_Sitzung_Konsortium/2-04_Bildungsstand_nach_Altersgruppen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%23%23FREITA/WINDOWS/EXCEL/JAHRBUCH/KAPIT-17/17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D9F1"/>
  </sheetPr>
  <dimension ref="A1:L42"/>
  <sheetViews>
    <sheetView tabSelected="1" workbookViewId="0">
      <selection activeCell="R13" sqref="R13"/>
    </sheetView>
  </sheetViews>
  <sheetFormatPr baseColWidth="10" defaultColWidth="11.42578125" defaultRowHeight="15" customHeight="1"/>
  <cols>
    <col min="1" max="7" width="11.42578125" style="190"/>
    <col min="8" max="8" width="11.28515625" style="190" customWidth="1"/>
    <col min="9" max="11" width="11.42578125" style="190"/>
    <col min="12" max="12" width="9" style="190" customWidth="1"/>
    <col min="13" max="16384" width="11.42578125" style="190"/>
  </cols>
  <sheetData>
    <row r="1" spans="1:12" s="189" customFormat="1" ht="15" customHeight="1"/>
    <row r="2" spans="1:12" s="189" customFormat="1" ht="30" customHeight="1">
      <c r="A2" s="356" t="s">
        <v>198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</row>
    <row r="3" spans="1:12" s="189" customFormat="1" ht="15" customHeight="1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189" customFormat="1" ht="15" customHeight="1">
      <c r="A4" s="239" t="s">
        <v>235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</row>
    <row r="5" spans="1:12" s="189" customFormat="1" ht="15" customHeight="1">
      <c r="A5" s="357"/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</row>
    <row r="6" spans="1:12" s="189" customFormat="1" ht="15" customHeight="1">
      <c r="A6" s="358" t="s">
        <v>236</v>
      </c>
      <c r="B6" s="358"/>
      <c r="C6" s="358"/>
      <c r="D6" s="358"/>
      <c r="E6" s="240"/>
      <c r="F6" s="240"/>
      <c r="G6" s="240"/>
      <c r="H6" s="240"/>
      <c r="I6" s="240"/>
      <c r="J6" s="240"/>
      <c r="K6" s="240"/>
      <c r="L6" s="240"/>
    </row>
    <row r="7" spans="1:12" s="189" customFormat="1" ht="15" customHeight="1">
      <c r="A7" s="240"/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</row>
    <row r="8" spans="1:12" s="241" customFormat="1" ht="30" customHeight="1">
      <c r="A8" s="355" t="s">
        <v>237</v>
      </c>
      <c r="B8" s="355"/>
      <c r="C8" s="355"/>
      <c r="D8" s="355"/>
      <c r="E8" s="355"/>
      <c r="F8" s="355"/>
      <c r="G8" s="355"/>
      <c r="H8" s="355"/>
      <c r="I8" s="355"/>
      <c r="J8" s="355"/>
      <c r="K8" s="355"/>
      <c r="L8" s="355"/>
    </row>
    <row r="9" spans="1:12" s="241" customFormat="1" ht="15" customHeight="1">
      <c r="A9" s="355" t="s">
        <v>219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</row>
    <row r="10" spans="1:12" s="241" customFormat="1" ht="15" customHeight="1">
      <c r="A10" s="355" t="s">
        <v>223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55"/>
      <c r="L10" s="355"/>
    </row>
    <row r="11" spans="1:12" s="241" customFormat="1" ht="15" customHeight="1">
      <c r="A11" s="355" t="s">
        <v>247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5"/>
      <c r="L11" s="355"/>
    </row>
    <row r="12" spans="1:12" s="241" customFormat="1" ht="15" customHeight="1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5"/>
    </row>
    <row r="14" spans="1:12" ht="15" customHeight="1">
      <c r="A14" s="191" t="s">
        <v>238</v>
      </c>
      <c r="B14" s="192"/>
      <c r="C14" s="192"/>
      <c r="D14" s="192"/>
    </row>
    <row r="16" spans="1:12" s="242" customFormat="1" ht="15" customHeight="1">
      <c r="A16" s="355" t="s">
        <v>199</v>
      </c>
      <c r="B16" s="355"/>
      <c r="C16" s="355"/>
      <c r="D16" s="355"/>
      <c r="E16" s="355"/>
      <c r="F16" s="355"/>
      <c r="G16" s="355"/>
      <c r="H16" s="355"/>
      <c r="I16" s="355"/>
      <c r="J16" s="355"/>
      <c r="K16" s="355"/>
      <c r="L16" s="355"/>
    </row>
    <row r="17" spans="1:12" s="242" customFormat="1" ht="15" customHeight="1">
      <c r="A17" s="355" t="s">
        <v>196</v>
      </c>
      <c r="B17" s="355"/>
      <c r="C17" s="355"/>
      <c r="D17" s="355"/>
      <c r="E17" s="355"/>
      <c r="F17" s="355"/>
      <c r="G17" s="355"/>
      <c r="H17" s="355"/>
      <c r="I17" s="355"/>
      <c r="J17" s="355"/>
      <c r="K17" s="355"/>
      <c r="L17" s="355"/>
    </row>
    <row r="18" spans="1:12" s="242" customFormat="1" ht="15" customHeight="1">
      <c r="A18" s="355" t="s">
        <v>195</v>
      </c>
      <c r="B18" s="355"/>
      <c r="C18" s="355"/>
      <c r="D18" s="355"/>
      <c r="E18" s="355"/>
      <c r="F18" s="355"/>
      <c r="G18" s="355"/>
      <c r="H18" s="355"/>
      <c r="I18" s="355"/>
      <c r="J18" s="355"/>
      <c r="K18" s="355"/>
      <c r="L18" s="355"/>
    </row>
    <row r="19" spans="1:12" s="242" customFormat="1" ht="15" customHeight="1">
      <c r="A19" s="355" t="s">
        <v>200</v>
      </c>
      <c r="B19" s="355"/>
      <c r="C19" s="355"/>
      <c r="D19" s="355"/>
      <c r="E19" s="355"/>
      <c r="F19" s="355"/>
      <c r="G19" s="355"/>
      <c r="H19" s="355"/>
      <c r="I19" s="355"/>
      <c r="J19" s="355"/>
      <c r="K19" s="355"/>
      <c r="L19" s="355"/>
    </row>
    <row r="20" spans="1:12" s="242" customFormat="1" ht="15" customHeight="1">
      <c r="A20" s="355" t="s">
        <v>201</v>
      </c>
      <c r="B20" s="355"/>
      <c r="C20" s="355"/>
      <c r="D20" s="355"/>
      <c r="E20" s="355"/>
      <c r="F20" s="355"/>
      <c r="G20" s="355"/>
      <c r="H20" s="355"/>
      <c r="I20" s="355"/>
      <c r="J20" s="355"/>
      <c r="K20" s="355"/>
      <c r="L20" s="355"/>
    </row>
    <row r="21" spans="1:12" s="242" customFormat="1" ht="30" customHeight="1">
      <c r="A21" s="355" t="s">
        <v>151</v>
      </c>
      <c r="B21" s="355"/>
      <c r="C21" s="355"/>
      <c r="D21" s="355"/>
      <c r="E21" s="355"/>
      <c r="F21" s="355"/>
      <c r="G21" s="355"/>
      <c r="H21" s="355"/>
      <c r="I21" s="355"/>
      <c r="J21" s="355"/>
      <c r="K21" s="355"/>
      <c r="L21" s="355"/>
    </row>
    <row r="22" spans="1:12" s="242" customFormat="1" ht="15" customHeight="1">
      <c r="A22" s="355" t="s">
        <v>187</v>
      </c>
      <c r="B22" s="355"/>
      <c r="C22" s="355"/>
      <c r="D22" s="355"/>
      <c r="E22" s="355"/>
      <c r="F22" s="355"/>
      <c r="G22" s="355"/>
      <c r="H22" s="355"/>
      <c r="I22" s="355"/>
      <c r="J22" s="355"/>
      <c r="K22" s="355"/>
      <c r="L22" s="355"/>
    </row>
    <row r="23" spans="1:12" s="242" customFormat="1" ht="15" customHeight="1">
      <c r="A23" s="355" t="s">
        <v>202</v>
      </c>
      <c r="B23" s="355"/>
      <c r="C23" s="355"/>
      <c r="D23" s="355"/>
      <c r="E23" s="355"/>
      <c r="F23" s="355"/>
      <c r="G23" s="355"/>
      <c r="H23" s="355"/>
      <c r="I23" s="355"/>
      <c r="J23" s="355"/>
      <c r="K23" s="355"/>
      <c r="L23" s="355"/>
    </row>
    <row r="24" spans="1:12" s="242" customFormat="1" ht="15" customHeight="1">
      <c r="A24" s="355" t="s">
        <v>188</v>
      </c>
      <c r="B24" s="355"/>
      <c r="C24" s="355"/>
      <c r="D24" s="355"/>
      <c r="E24" s="355"/>
      <c r="F24" s="355"/>
      <c r="G24" s="355"/>
      <c r="H24" s="355"/>
      <c r="I24" s="355"/>
      <c r="J24" s="355"/>
      <c r="K24" s="355"/>
      <c r="L24" s="355"/>
    </row>
    <row r="25" spans="1:12" s="242" customFormat="1" ht="15" customHeight="1">
      <c r="A25" s="355" t="s">
        <v>205</v>
      </c>
      <c r="B25" s="355"/>
      <c r="C25" s="355"/>
      <c r="D25" s="355"/>
      <c r="E25" s="355"/>
      <c r="F25" s="355"/>
      <c r="G25" s="355"/>
      <c r="H25" s="355"/>
      <c r="I25" s="355"/>
      <c r="J25" s="355"/>
      <c r="K25" s="355"/>
      <c r="L25" s="355"/>
    </row>
    <row r="26" spans="1:12" s="242" customFormat="1" ht="15" customHeight="1">
      <c r="A26" s="355" t="s">
        <v>203</v>
      </c>
      <c r="B26" s="355"/>
      <c r="C26" s="355"/>
      <c r="D26" s="355"/>
      <c r="E26" s="355"/>
      <c r="F26" s="355"/>
      <c r="G26" s="355"/>
      <c r="H26" s="355"/>
      <c r="I26" s="355"/>
      <c r="J26" s="355"/>
      <c r="K26" s="355"/>
      <c r="L26" s="355"/>
    </row>
    <row r="27" spans="1:12" s="242" customFormat="1" ht="15" customHeight="1">
      <c r="A27" s="355" t="s">
        <v>204</v>
      </c>
      <c r="B27" s="355"/>
      <c r="C27" s="355"/>
      <c r="D27" s="355"/>
      <c r="E27" s="355"/>
      <c r="F27" s="355"/>
      <c r="G27" s="355"/>
      <c r="H27" s="355"/>
      <c r="I27" s="355"/>
      <c r="J27" s="355"/>
      <c r="K27" s="355"/>
      <c r="L27" s="355"/>
    </row>
    <row r="28" spans="1:12" ht="15" customHeight="1">
      <c r="A28" s="195"/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</row>
    <row r="29" spans="1:12" ht="15" customHeight="1">
      <c r="A29" s="192"/>
      <c r="B29" s="192"/>
      <c r="C29" s="192"/>
      <c r="D29" s="192"/>
      <c r="E29" s="192"/>
      <c r="F29" s="192"/>
      <c r="G29" s="192"/>
      <c r="H29" s="192"/>
      <c r="I29" s="192"/>
      <c r="J29" s="192"/>
      <c r="K29" s="192"/>
    </row>
    <row r="30" spans="1:12" s="481" customFormat="1" ht="15" customHeight="1">
      <c r="A30" s="480" t="s">
        <v>80</v>
      </c>
      <c r="F30" s="482"/>
      <c r="G30" s="482"/>
      <c r="H30" s="483"/>
      <c r="I30" s="483"/>
      <c r="J30" s="483"/>
      <c r="K30" s="483"/>
    </row>
    <row r="31" spans="1:12" s="211" customFormat="1" ht="15" customHeight="1">
      <c r="A31" s="285"/>
      <c r="F31" s="286"/>
      <c r="G31" s="286"/>
      <c r="H31" s="287"/>
      <c r="I31" s="287"/>
      <c r="J31" s="287"/>
      <c r="K31" s="287"/>
    </row>
    <row r="32" spans="1:12" s="211" customFormat="1" ht="15" customHeight="1">
      <c r="A32" s="288" t="s">
        <v>30</v>
      </c>
      <c r="B32" s="286" t="s">
        <v>81</v>
      </c>
      <c r="C32" s="286"/>
      <c r="D32" s="286"/>
      <c r="E32" s="286"/>
      <c r="F32" s="286"/>
      <c r="G32" s="286"/>
      <c r="H32" s="287"/>
      <c r="I32" s="287"/>
      <c r="J32" s="287"/>
      <c r="K32" s="287"/>
    </row>
    <row r="33" spans="1:11" s="211" customFormat="1" ht="15" customHeight="1">
      <c r="A33" s="289">
        <v>0</v>
      </c>
      <c r="B33" s="286" t="s">
        <v>82</v>
      </c>
      <c r="C33" s="286"/>
      <c r="D33" s="286"/>
      <c r="E33" s="286"/>
      <c r="F33" s="286"/>
      <c r="G33" s="286"/>
      <c r="H33" s="287"/>
      <c r="I33" s="287"/>
      <c r="J33" s="287"/>
      <c r="K33" s="287"/>
    </row>
    <row r="34" spans="1:11" s="211" customFormat="1" ht="15" customHeight="1">
      <c r="A34" s="288" t="s">
        <v>83</v>
      </c>
      <c r="B34" s="286" t="s">
        <v>84</v>
      </c>
      <c r="C34" s="286"/>
      <c r="D34" s="286"/>
      <c r="E34" s="286"/>
      <c r="F34" s="286"/>
      <c r="G34" s="286"/>
      <c r="H34" s="287"/>
      <c r="I34" s="287"/>
      <c r="J34" s="287"/>
      <c r="K34" s="287"/>
    </row>
    <row r="35" spans="1:11" s="211" customFormat="1" ht="15" customHeight="1">
      <c r="A35" s="289" t="s">
        <v>85</v>
      </c>
      <c r="B35" s="286" t="s">
        <v>86</v>
      </c>
      <c r="C35" s="286"/>
      <c r="D35" s="286"/>
      <c r="E35" s="286"/>
      <c r="F35" s="286"/>
      <c r="G35" s="286"/>
      <c r="H35" s="287"/>
      <c r="I35" s="287"/>
      <c r="J35" s="287"/>
      <c r="K35" s="287"/>
    </row>
    <row r="36" spans="1:11" s="211" customFormat="1" ht="15" customHeight="1">
      <c r="A36" s="290" t="s">
        <v>87</v>
      </c>
      <c r="B36" s="286" t="s">
        <v>88</v>
      </c>
      <c r="C36" s="286"/>
      <c r="D36" s="286"/>
      <c r="E36" s="286"/>
      <c r="H36" s="287"/>
      <c r="I36" s="287"/>
      <c r="J36" s="287"/>
      <c r="K36" s="287"/>
    </row>
    <row r="37" spans="1:11" s="211" customFormat="1" ht="15" customHeight="1">
      <c r="A37" s="289" t="s">
        <v>89</v>
      </c>
      <c r="B37" s="286" t="s">
        <v>90</v>
      </c>
      <c r="C37" s="286"/>
      <c r="D37" s="286"/>
      <c r="E37" s="286"/>
      <c r="F37" s="285"/>
      <c r="H37" s="287"/>
      <c r="I37" s="287"/>
      <c r="J37" s="287"/>
      <c r="K37" s="287"/>
    </row>
    <row r="38" spans="1:11" s="211" customFormat="1" ht="15" customHeight="1">
      <c r="A38" s="289" t="s">
        <v>91</v>
      </c>
      <c r="B38" s="286" t="s">
        <v>92</v>
      </c>
      <c r="C38" s="286"/>
      <c r="D38" s="286"/>
      <c r="E38" s="286"/>
      <c r="H38" s="287"/>
      <c r="I38" s="287"/>
      <c r="J38" s="287"/>
      <c r="K38" s="287"/>
    </row>
    <row r="39" spans="1:11" s="211" customFormat="1" ht="15" customHeight="1">
      <c r="A39" s="285"/>
      <c r="F39" s="194"/>
      <c r="G39" s="194"/>
      <c r="H39" s="194"/>
      <c r="I39" s="194"/>
      <c r="J39" s="194"/>
      <c r="K39" s="194"/>
    </row>
    <row r="40" spans="1:11" s="211" customFormat="1" ht="15" customHeight="1">
      <c r="A40" s="285" t="s">
        <v>93</v>
      </c>
      <c r="B40" s="285"/>
      <c r="C40" s="285"/>
      <c r="D40" s="285"/>
      <c r="E40" s="285"/>
      <c r="F40" s="194"/>
      <c r="G40" s="194"/>
      <c r="H40" s="194"/>
      <c r="I40" s="194"/>
      <c r="J40" s="194"/>
      <c r="K40" s="194"/>
    </row>
    <row r="41" spans="1:11" s="211" customFormat="1" ht="15" customHeight="1">
      <c r="F41" s="287"/>
      <c r="G41" s="287"/>
      <c r="H41" s="287"/>
      <c r="I41" s="287"/>
      <c r="J41" s="287"/>
      <c r="K41" s="287"/>
    </row>
    <row r="42" spans="1:11" s="211" customFormat="1" ht="30" customHeight="1">
      <c r="A42" s="354" t="s">
        <v>94</v>
      </c>
      <c r="B42" s="354"/>
      <c r="C42" s="354"/>
      <c r="D42" s="354"/>
      <c r="E42" s="354"/>
      <c r="F42" s="354"/>
      <c r="G42" s="354"/>
      <c r="H42" s="354"/>
      <c r="I42" s="354"/>
      <c r="J42" s="354"/>
      <c r="K42" s="354"/>
    </row>
  </sheetData>
  <mergeCells count="20">
    <mergeCell ref="A16:L16"/>
    <mergeCell ref="A2:L2"/>
    <mergeCell ref="A5:L5"/>
    <mergeCell ref="A6:D6"/>
    <mergeCell ref="A42:K42"/>
    <mergeCell ref="A11:L11"/>
    <mergeCell ref="A10:L10"/>
    <mergeCell ref="A9:L9"/>
    <mergeCell ref="A8:L8"/>
    <mergeCell ref="A27:L27"/>
    <mergeCell ref="A26:L26"/>
    <mergeCell ref="A25:L25"/>
    <mergeCell ref="A24:L24"/>
    <mergeCell ref="A23:L23"/>
    <mergeCell ref="A22:L22"/>
    <mergeCell ref="A21:L21"/>
    <mergeCell ref="A20:L20"/>
    <mergeCell ref="A19:L19"/>
    <mergeCell ref="A18:L18"/>
    <mergeCell ref="A17:L17"/>
  </mergeCells>
  <hyperlinks>
    <hyperlink ref="A19:K19" location="'Tab. F1-1web'!A1" display="Tab. F1-1web: Studienanfängerinnen und -anfänger* und Studierende 2005 bis 2018 nach Trägerschaft der Hochschule"/>
    <hyperlink ref="A20:I20" location="'Tab. F1-2web'!A1" display="Tab. F1-2web: Hochschulen* 1995, 2000 und 2005 bis 2018** nach Art und Trägerschaft (Anzahl)"/>
    <hyperlink ref="A21:H21" location="'Tab. F1-3web'!A1" display="Tab. F1-3web: Studienformen in Bachelor- und Masterstudiengängen im August 2013, März 2016, Mai 2018 und Otober 2019 nach Art der Hochschule und Trägerschaft"/>
    <hyperlink ref="A22:K22" location="'Tab. F1-4web'!A1" display="Tab. F1-4web: Fächerstruktur nach Art und Trägerschaft der Hochschule 1995 bis 2015 (in % der Studienanfängerinnen- und anfänger im 1. Hochschulsemester)"/>
    <hyperlink ref="A23:K23" location="'Tab. F1-5web'!A1" display="Tab. F1-5web: Studiengänge an deutschen Hochschulen in den Wintersemestern 2001/02 bis 2019/20* insgesamt und nach Art des Abschlusses (Anzahl)"/>
    <hyperlink ref="A24:K24" location="'Tab. F1-6web'!A1" display="Tab. F1-6web: Bachelor- und Masterstudiengänge in den Wintersemestern 2005/06, 2010/11 bis 2015/16 nach Regelstudienzeit und Hochschulart"/>
    <hyperlink ref="A25:K25" location="'Tab. F1-7web'!A1" display="Tab. F1-7web: Studiengänge im grundständigen Studium 2019 nach Fächergruppen, Trägerschaft der Hochschule, Region und Zulassungsbeschränkung 2019"/>
    <hyperlink ref="A26:K26" location="'Tab. F1-8web'!A1" display="Tab. F1-8web: Angebot an grundständigen und weiterführenden Studiengängen* 2013, 2015 bis 2019 nach Fachrichtungen** und Art des Abschlusses***"/>
    <hyperlink ref="A27:K27" location="'Tab. F1-9web'!A1" display="Tab. F1-9web: Studiengänge im grundständigen Studium 2019 nach Fächergruppen, Region und Zulassungsbeschränkung 2019"/>
    <hyperlink ref="A18:K18" location="'Abb. F1-7web'!A1" display="Abb. F1-7web: Weiterführende Studiengänge nach Art der Zulassungsbeschränkung und Ländern zum Stichtag 9.10.2019 (in %) "/>
    <hyperlink ref="A17:K17" location="'Abb. F1-6web'!A1" display="Abb. F1-6web: Grundständige Studiengänge nach Art der Zulassungsbeschränkung und Ländern zum Stichtag 9.10.2019 (in %) "/>
    <hyperlink ref="A16:H16" location="'Abb. F1-5web'!A1" display="Abb. F1-5web: Studienanfängeranteil* an Hochschulen** in privater Trägerschaft nach Art der Hochschule 1995 bis 2017 (in %) 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&amp;CBildungsbericht 2020 - Tabellen F1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37"/>
  <sheetViews>
    <sheetView showGridLines="0" zoomScaleNormal="100" zoomScaleSheetLayoutView="100" workbookViewId="0">
      <selection activeCell="D10" sqref="D10"/>
    </sheetView>
  </sheetViews>
  <sheetFormatPr baseColWidth="10" defaultRowHeight="12.75"/>
  <cols>
    <col min="1" max="1" width="25.5703125" customWidth="1"/>
    <col min="2" max="4" width="6.28515625" customWidth="1"/>
    <col min="5" max="8" width="6.28515625" hidden="1" customWidth="1"/>
    <col min="9" max="14" width="6.28515625" customWidth="1"/>
    <col min="15" max="15" width="9.5703125" customWidth="1"/>
    <col min="16" max="16" width="6.28515625" customWidth="1"/>
    <col min="17" max="17" width="9.5703125" customWidth="1"/>
    <col min="18" max="18" width="6.28515625" customWidth="1"/>
    <col min="19" max="19" width="9.5703125" customWidth="1"/>
    <col min="20" max="20" width="6.28515625" customWidth="1"/>
    <col min="21" max="21" width="9.5703125" customWidth="1"/>
    <col min="22" max="44" width="11.42578125" style="190"/>
  </cols>
  <sheetData>
    <row r="1" spans="1:44" s="190" customFormat="1" ht="24" customHeight="1">
      <c r="A1" s="372" t="s">
        <v>29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</row>
    <row r="2" spans="1:44" s="190" customFormat="1" ht="15" customHeight="1">
      <c r="A2" s="384" t="s">
        <v>150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</row>
    <row r="3" spans="1:44" ht="12.75" customHeight="1">
      <c r="A3" s="385" t="s">
        <v>49</v>
      </c>
      <c r="B3" s="388" t="s">
        <v>57</v>
      </c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</row>
    <row r="4" spans="1:44" ht="25.5">
      <c r="A4" s="386"/>
      <c r="B4" s="3">
        <v>1995</v>
      </c>
      <c r="C4" s="3">
        <v>2000</v>
      </c>
      <c r="D4" s="3">
        <v>2005</v>
      </c>
      <c r="E4" s="2">
        <v>2006</v>
      </c>
      <c r="F4" s="2">
        <v>2007</v>
      </c>
      <c r="G4" s="2">
        <v>2008</v>
      </c>
      <c r="H4" s="2">
        <v>2009</v>
      </c>
      <c r="I4" s="2">
        <v>2010</v>
      </c>
      <c r="J4" s="2">
        <v>2011</v>
      </c>
      <c r="K4" s="2">
        <v>2012</v>
      </c>
      <c r="L4" s="2">
        <v>2013</v>
      </c>
      <c r="M4" s="2">
        <v>2014</v>
      </c>
      <c r="N4" s="2">
        <v>2015</v>
      </c>
      <c r="O4" s="2" t="s">
        <v>98</v>
      </c>
      <c r="P4" s="2">
        <v>2016</v>
      </c>
      <c r="Q4" s="2" t="s">
        <v>114</v>
      </c>
      <c r="R4" s="2">
        <v>2017</v>
      </c>
      <c r="S4" s="2" t="s">
        <v>118</v>
      </c>
      <c r="T4" s="2">
        <v>2018</v>
      </c>
      <c r="U4" s="2" t="s">
        <v>119</v>
      </c>
    </row>
    <row r="5" spans="1:44">
      <c r="A5" s="387"/>
      <c r="B5" s="390" t="s">
        <v>0</v>
      </c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</row>
    <row r="6" spans="1:44" s="1" customFormat="1" ht="13.5">
      <c r="A6" s="16" t="s">
        <v>115</v>
      </c>
      <c r="B6" s="28">
        <v>96</v>
      </c>
      <c r="C6" s="28">
        <v>103</v>
      </c>
      <c r="D6" s="28">
        <v>108</v>
      </c>
      <c r="E6" s="28">
        <v>109</v>
      </c>
      <c r="F6" s="28">
        <v>110</v>
      </c>
      <c r="G6" s="28">
        <v>110</v>
      </c>
      <c r="H6" s="28">
        <v>110</v>
      </c>
      <c r="I6" s="28">
        <v>112</v>
      </c>
      <c r="J6" s="28">
        <v>114</v>
      </c>
      <c r="K6" s="29">
        <v>114</v>
      </c>
      <c r="L6" s="29">
        <v>112</v>
      </c>
      <c r="M6" s="29">
        <v>113</v>
      </c>
      <c r="N6" s="29">
        <v>113</v>
      </c>
      <c r="O6" s="29">
        <v>123</v>
      </c>
      <c r="P6" s="29">
        <v>112</v>
      </c>
      <c r="Q6" s="29">
        <v>122</v>
      </c>
      <c r="R6" s="29">
        <v>112</v>
      </c>
      <c r="S6" s="29">
        <v>127</v>
      </c>
      <c r="T6" s="29">
        <v>112</v>
      </c>
      <c r="U6" s="29">
        <v>128</v>
      </c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</row>
    <row r="7" spans="1:44" ht="13.5">
      <c r="A7" s="22" t="s">
        <v>59</v>
      </c>
      <c r="B7" s="23">
        <v>90</v>
      </c>
      <c r="C7" s="23">
        <v>91</v>
      </c>
      <c r="D7" s="23">
        <v>89</v>
      </c>
      <c r="E7" s="23">
        <v>90</v>
      </c>
      <c r="F7" s="23">
        <v>90</v>
      </c>
      <c r="G7" s="23">
        <v>91</v>
      </c>
      <c r="H7" s="23">
        <v>91</v>
      </c>
      <c r="I7" s="23">
        <v>91</v>
      </c>
      <c r="J7" s="23">
        <v>91</v>
      </c>
      <c r="K7" s="24">
        <v>91</v>
      </c>
      <c r="L7" s="24">
        <v>90</v>
      </c>
      <c r="M7" s="24">
        <v>91</v>
      </c>
      <c r="N7" s="24">
        <v>91</v>
      </c>
      <c r="O7" s="24">
        <v>99</v>
      </c>
      <c r="P7" s="24">
        <v>91</v>
      </c>
      <c r="Q7" s="24">
        <v>99</v>
      </c>
      <c r="R7" s="24">
        <v>91</v>
      </c>
      <c r="S7" s="24">
        <v>104</v>
      </c>
      <c r="T7" s="24">
        <v>91</v>
      </c>
      <c r="U7" s="24">
        <v>105</v>
      </c>
    </row>
    <row r="8" spans="1:44" s="1" customFormat="1">
      <c r="A8" s="19" t="s">
        <v>51</v>
      </c>
      <c r="B8" s="17">
        <v>1</v>
      </c>
      <c r="C8" s="17">
        <v>1</v>
      </c>
      <c r="D8" s="17">
        <v>2</v>
      </c>
      <c r="E8" s="17">
        <v>2</v>
      </c>
      <c r="F8" s="17">
        <v>2</v>
      </c>
      <c r="G8" s="17">
        <v>2</v>
      </c>
      <c r="H8" s="17">
        <v>2</v>
      </c>
      <c r="I8" s="17">
        <v>2</v>
      </c>
      <c r="J8" s="17">
        <v>2</v>
      </c>
      <c r="K8" s="18">
        <v>2</v>
      </c>
      <c r="L8" s="18">
        <v>2</v>
      </c>
      <c r="M8" s="18">
        <v>2</v>
      </c>
      <c r="N8" s="18">
        <v>2</v>
      </c>
      <c r="O8" s="18">
        <v>3</v>
      </c>
      <c r="P8" s="18">
        <v>2</v>
      </c>
      <c r="Q8" s="18">
        <v>3</v>
      </c>
      <c r="R8" s="18">
        <v>2</v>
      </c>
      <c r="S8" s="18">
        <v>3</v>
      </c>
      <c r="T8" s="18">
        <v>2</v>
      </c>
      <c r="U8" s="18">
        <v>3</v>
      </c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</row>
    <row r="9" spans="1:44">
      <c r="A9" s="22" t="s">
        <v>52</v>
      </c>
      <c r="B9" s="23">
        <v>5</v>
      </c>
      <c r="C9" s="23">
        <v>11</v>
      </c>
      <c r="D9" s="23">
        <v>17</v>
      </c>
      <c r="E9" s="23">
        <v>17</v>
      </c>
      <c r="F9" s="23">
        <v>18</v>
      </c>
      <c r="G9" s="23">
        <v>17</v>
      </c>
      <c r="H9" s="23">
        <v>17</v>
      </c>
      <c r="I9" s="23">
        <v>19</v>
      </c>
      <c r="J9" s="23">
        <v>21</v>
      </c>
      <c r="K9" s="24">
        <v>21</v>
      </c>
      <c r="L9" s="24">
        <v>20</v>
      </c>
      <c r="M9" s="24">
        <v>20</v>
      </c>
      <c r="N9" s="24">
        <v>20</v>
      </c>
      <c r="O9" s="24">
        <v>21</v>
      </c>
      <c r="P9" s="24">
        <v>19</v>
      </c>
      <c r="Q9" s="24">
        <v>20</v>
      </c>
      <c r="R9" s="24">
        <v>19</v>
      </c>
      <c r="S9" s="24">
        <v>20</v>
      </c>
      <c r="T9" s="24">
        <v>19</v>
      </c>
      <c r="U9" s="24">
        <v>20</v>
      </c>
    </row>
    <row r="10" spans="1:44" s="1" customFormat="1" ht="24">
      <c r="A10" s="16" t="s">
        <v>207</v>
      </c>
      <c r="B10" s="28">
        <v>17</v>
      </c>
      <c r="C10" s="28">
        <v>16</v>
      </c>
      <c r="D10" s="28">
        <v>15</v>
      </c>
      <c r="E10" s="28">
        <v>15</v>
      </c>
      <c r="F10" s="28">
        <v>14</v>
      </c>
      <c r="G10" s="28">
        <v>14</v>
      </c>
      <c r="H10" s="28">
        <v>16</v>
      </c>
      <c r="I10" s="28">
        <v>16</v>
      </c>
      <c r="J10" s="28">
        <v>17</v>
      </c>
      <c r="K10" s="30">
        <v>17</v>
      </c>
      <c r="L10" s="30">
        <v>17</v>
      </c>
      <c r="M10" s="30">
        <v>16</v>
      </c>
      <c r="N10" s="30">
        <v>16</v>
      </c>
      <c r="O10" s="30">
        <v>16</v>
      </c>
      <c r="P10" s="30">
        <v>15</v>
      </c>
      <c r="Q10" s="30">
        <v>15</v>
      </c>
      <c r="R10" s="30">
        <v>15</v>
      </c>
      <c r="S10" s="30">
        <v>15</v>
      </c>
      <c r="T10" s="30">
        <v>16</v>
      </c>
      <c r="U10" s="30">
        <v>16</v>
      </c>
      <c r="V10" s="190"/>
      <c r="W10" s="203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</row>
    <row r="11" spans="1:44">
      <c r="A11" s="22" t="s">
        <v>50</v>
      </c>
      <c r="B11" s="23" t="s">
        <v>30</v>
      </c>
      <c r="C11" s="23" t="s">
        <v>30</v>
      </c>
      <c r="D11" s="23" t="s">
        <v>30</v>
      </c>
      <c r="E11" s="23" t="s">
        <v>30</v>
      </c>
      <c r="F11" s="23" t="s">
        <v>30</v>
      </c>
      <c r="G11" s="23" t="s">
        <v>30</v>
      </c>
      <c r="H11" s="23" t="s">
        <v>30</v>
      </c>
      <c r="I11" s="23" t="s">
        <v>30</v>
      </c>
      <c r="J11" s="23" t="s">
        <v>30</v>
      </c>
      <c r="K11" s="24" t="s">
        <v>30</v>
      </c>
      <c r="L11" s="24" t="s">
        <v>30</v>
      </c>
      <c r="M11" s="24" t="s">
        <v>30</v>
      </c>
      <c r="N11" s="24" t="s">
        <v>30</v>
      </c>
      <c r="O11" s="24" t="s">
        <v>30</v>
      </c>
      <c r="P11" s="24" t="s">
        <v>30</v>
      </c>
      <c r="Q11" s="24" t="s">
        <v>30</v>
      </c>
      <c r="R11" s="24" t="s">
        <v>30</v>
      </c>
      <c r="S11" s="24" t="s">
        <v>30</v>
      </c>
      <c r="T11" s="24" t="s">
        <v>30</v>
      </c>
      <c r="U11" s="24" t="s">
        <v>30</v>
      </c>
    </row>
    <row r="12" spans="1:44" s="1" customFormat="1">
      <c r="A12" s="19" t="s">
        <v>51</v>
      </c>
      <c r="B12" s="17">
        <v>17</v>
      </c>
      <c r="C12" s="17">
        <v>16</v>
      </c>
      <c r="D12" s="17">
        <v>15</v>
      </c>
      <c r="E12" s="17">
        <v>15</v>
      </c>
      <c r="F12" s="17">
        <v>14</v>
      </c>
      <c r="G12" s="17">
        <v>14</v>
      </c>
      <c r="H12" s="17">
        <v>14</v>
      </c>
      <c r="I12" s="17">
        <v>14</v>
      </c>
      <c r="J12" s="17">
        <v>14</v>
      </c>
      <c r="K12" s="18">
        <v>14</v>
      </c>
      <c r="L12" s="18">
        <v>14</v>
      </c>
      <c r="M12" s="18">
        <v>13</v>
      </c>
      <c r="N12" s="18">
        <v>13</v>
      </c>
      <c r="O12" s="18">
        <v>13</v>
      </c>
      <c r="P12" s="18">
        <v>12</v>
      </c>
      <c r="Q12" s="18">
        <v>12</v>
      </c>
      <c r="R12" s="18">
        <v>12</v>
      </c>
      <c r="S12" s="18">
        <v>12</v>
      </c>
      <c r="T12" s="18">
        <v>13</v>
      </c>
      <c r="U12" s="18">
        <v>13</v>
      </c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</row>
    <row r="13" spans="1:44">
      <c r="A13" s="22" t="s">
        <v>52</v>
      </c>
      <c r="B13" s="23" t="s">
        <v>30</v>
      </c>
      <c r="C13" s="23" t="s">
        <v>30</v>
      </c>
      <c r="D13" s="23" t="s">
        <v>30</v>
      </c>
      <c r="E13" s="23" t="s">
        <v>30</v>
      </c>
      <c r="F13" s="23" t="s">
        <v>30</v>
      </c>
      <c r="G13" s="23" t="s">
        <v>30</v>
      </c>
      <c r="H13" s="23">
        <v>2</v>
      </c>
      <c r="I13" s="23">
        <v>2</v>
      </c>
      <c r="J13" s="23">
        <v>3</v>
      </c>
      <c r="K13" s="24">
        <v>3</v>
      </c>
      <c r="L13" s="24">
        <v>3</v>
      </c>
      <c r="M13" s="24">
        <v>3</v>
      </c>
      <c r="N13" s="24">
        <v>3</v>
      </c>
      <c r="O13" s="24">
        <v>3</v>
      </c>
      <c r="P13" s="24">
        <v>3</v>
      </c>
      <c r="Q13" s="24">
        <v>3</v>
      </c>
      <c r="R13" s="24">
        <v>3</v>
      </c>
      <c r="S13" s="24">
        <v>3</v>
      </c>
      <c r="T13" s="24">
        <v>3</v>
      </c>
      <c r="U13" s="24">
        <v>3</v>
      </c>
    </row>
    <row r="14" spans="1:44" s="1" customFormat="1">
      <c r="A14" s="16" t="s">
        <v>208</v>
      </c>
      <c r="B14" s="28">
        <v>46</v>
      </c>
      <c r="C14" s="28">
        <v>49</v>
      </c>
      <c r="D14" s="28">
        <v>53</v>
      </c>
      <c r="E14" s="28">
        <v>53</v>
      </c>
      <c r="F14" s="28">
        <v>52</v>
      </c>
      <c r="G14" s="28">
        <v>51</v>
      </c>
      <c r="H14" s="28">
        <v>51</v>
      </c>
      <c r="I14" s="28">
        <v>51</v>
      </c>
      <c r="J14" s="28">
        <v>52</v>
      </c>
      <c r="K14" s="30">
        <v>52</v>
      </c>
      <c r="L14" s="30">
        <v>53</v>
      </c>
      <c r="M14" s="30">
        <v>52</v>
      </c>
      <c r="N14" s="30">
        <v>52</v>
      </c>
      <c r="O14" s="30">
        <v>54</v>
      </c>
      <c r="P14" s="30">
        <v>53</v>
      </c>
      <c r="Q14" s="30">
        <v>55</v>
      </c>
      <c r="R14" s="30">
        <v>52</v>
      </c>
      <c r="S14" s="30">
        <v>54</v>
      </c>
      <c r="T14" s="30">
        <v>52</v>
      </c>
      <c r="U14" s="30">
        <v>54</v>
      </c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</row>
    <row r="15" spans="1:44">
      <c r="A15" s="22" t="s">
        <v>50</v>
      </c>
      <c r="B15" s="23">
        <v>44</v>
      </c>
      <c r="C15" s="23">
        <v>45</v>
      </c>
      <c r="D15" s="23">
        <v>46</v>
      </c>
      <c r="E15" s="23">
        <v>46</v>
      </c>
      <c r="F15" s="23">
        <v>46</v>
      </c>
      <c r="G15" s="23">
        <v>46</v>
      </c>
      <c r="H15" s="23">
        <v>46</v>
      </c>
      <c r="I15" s="23">
        <v>46</v>
      </c>
      <c r="J15" s="23">
        <v>46</v>
      </c>
      <c r="K15" s="24">
        <v>46</v>
      </c>
      <c r="L15" s="24">
        <v>46</v>
      </c>
      <c r="M15" s="24">
        <v>45</v>
      </c>
      <c r="N15" s="24">
        <v>45</v>
      </c>
      <c r="O15" s="24">
        <v>47</v>
      </c>
      <c r="P15" s="24">
        <v>45</v>
      </c>
      <c r="Q15" s="24">
        <v>47</v>
      </c>
      <c r="R15" s="24">
        <v>45</v>
      </c>
      <c r="S15" s="24">
        <v>47</v>
      </c>
      <c r="T15" s="24">
        <v>45</v>
      </c>
      <c r="U15" s="24">
        <v>47</v>
      </c>
      <c r="W15" s="203"/>
    </row>
    <row r="16" spans="1:44" s="1" customFormat="1">
      <c r="A16" s="19" t="s">
        <v>51</v>
      </c>
      <c r="B16" s="17">
        <v>2</v>
      </c>
      <c r="C16" s="17">
        <v>4</v>
      </c>
      <c r="D16" s="17">
        <v>5</v>
      </c>
      <c r="E16" s="17">
        <v>5</v>
      </c>
      <c r="F16" s="17">
        <v>5</v>
      </c>
      <c r="G16" s="17">
        <v>4</v>
      </c>
      <c r="H16" s="17">
        <v>4</v>
      </c>
      <c r="I16" s="17">
        <v>4</v>
      </c>
      <c r="J16" s="17">
        <v>4</v>
      </c>
      <c r="K16" s="18">
        <v>4</v>
      </c>
      <c r="L16" s="18">
        <v>4</v>
      </c>
      <c r="M16" s="18">
        <v>4</v>
      </c>
      <c r="N16" s="18">
        <v>4</v>
      </c>
      <c r="O16" s="18">
        <v>4</v>
      </c>
      <c r="P16" s="18">
        <v>4</v>
      </c>
      <c r="Q16" s="18">
        <v>4</v>
      </c>
      <c r="R16" s="18">
        <v>4</v>
      </c>
      <c r="S16" s="18">
        <v>4</v>
      </c>
      <c r="T16" s="18">
        <v>4</v>
      </c>
      <c r="U16" s="18">
        <v>4</v>
      </c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</row>
    <row r="17" spans="1:44">
      <c r="A17" s="22" t="s">
        <v>52</v>
      </c>
      <c r="B17" s="23" t="s">
        <v>30</v>
      </c>
      <c r="C17" s="23" t="s">
        <v>30</v>
      </c>
      <c r="D17" s="23">
        <v>2</v>
      </c>
      <c r="E17" s="23">
        <v>2</v>
      </c>
      <c r="F17" s="23">
        <v>1</v>
      </c>
      <c r="G17" s="23">
        <v>1</v>
      </c>
      <c r="H17" s="23">
        <v>1</v>
      </c>
      <c r="I17" s="23">
        <v>1</v>
      </c>
      <c r="J17" s="23">
        <v>2</v>
      </c>
      <c r="K17" s="24">
        <v>2</v>
      </c>
      <c r="L17" s="24">
        <v>3</v>
      </c>
      <c r="M17" s="24">
        <v>3</v>
      </c>
      <c r="N17" s="24">
        <v>3</v>
      </c>
      <c r="O17" s="24">
        <v>3</v>
      </c>
      <c r="P17" s="24">
        <v>4</v>
      </c>
      <c r="Q17" s="24">
        <v>4</v>
      </c>
      <c r="R17" s="24">
        <v>3</v>
      </c>
      <c r="S17" s="24">
        <v>3</v>
      </c>
      <c r="T17" s="24">
        <v>3</v>
      </c>
      <c r="U17" s="24">
        <v>3</v>
      </c>
    </row>
    <row r="18" spans="1:44" s="1" customFormat="1" ht="13.5">
      <c r="A18" s="16" t="s">
        <v>209</v>
      </c>
      <c r="B18" s="28">
        <v>138</v>
      </c>
      <c r="C18" s="28">
        <v>155</v>
      </c>
      <c r="D18" s="28">
        <v>168</v>
      </c>
      <c r="E18" s="28">
        <v>174</v>
      </c>
      <c r="F18" s="28">
        <v>182</v>
      </c>
      <c r="G18" s="28">
        <v>188</v>
      </c>
      <c r="H18" s="28">
        <v>199</v>
      </c>
      <c r="I18" s="28">
        <v>207</v>
      </c>
      <c r="J18" s="28">
        <v>210</v>
      </c>
      <c r="K18" s="30">
        <v>218</v>
      </c>
      <c r="L18" s="30">
        <v>215</v>
      </c>
      <c r="M18" s="30">
        <v>224</v>
      </c>
      <c r="N18" s="30">
        <v>219</v>
      </c>
      <c r="O18" s="30">
        <v>336</v>
      </c>
      <c r="P18" s="30">
        <v>218</v>
      </c>
      <c r="Q18" s="30">
        <v>339</v>
      </c>
      <c r="R18" s="30">
        <v>219</v>
      </c>
      <c r="S18" s="30">
        <v>370</v>
      </c>
      <c r="T18" s="30">
        <v>213</v>
      </c>
      <c r="U18" s="30">
        <v>376</v>
      </c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</row>
    <row r="19" spans="1:44">
      <c r="A19" s="22" t="s">
        <v>50</v>
      </c>
      <c r="B19" s="23">
        <v>99</v>
      </c>
      <c r="C19" s="23">
        <v>105</v>
      </c>
      <c r="D19" s="23">
        <v>100</v>
      </c>
      <c r="E19" s="23">
        <v>100</v>
      </c>
      <c r="F19" s="23">
        <v>99</v>
      </c>
      <c r="G19" s="23">
        <v>100</v>
      </c>
      <c r="H19" s="23">
        <v>104</v>
      </c>
      <c r="I19" s="23">
        <v>105</v>
      </c>
      <c r="J19" s="23">
        <v>105</v>
      </c>
      <c r="K19" s="24">
        <v>105</v>
      </c>
      <c r="L19" s="24">
        <v>106</v>
      </c>
      <c r="M19" s="24">
        <v>104</v>
      </c>
      <c r="N19" s="24">
        <v>106</v>
      </c>
      <c r="O19" s="24">
        <v>177</v>
      </c>
      <c r="P19" s="24">
        <v>106</v>
      </c>
      <c r="Q19" s="24">
        <v>179</v>
      </c>
      <c r="R19" s="24">
        <v>107</v>
      </c>
      <c r="S19" s="24">
        <v>180</v>
      </c>
      <c r="T19" s="24">
        <v>107</v>
      </c>
      <c r="U19" s="24">
        <v>183</v>
      </c>
    </row>
    <row r="20" spans="1:44" s="1" customFormat="1">
      <c r="A20" s="19" t="s">
        <v>51</v>
      </c>
      <c r="B20" s="17">
        <v>19</v>
      </c>
      <c r="C20" s="17">
        <v>18</v>
      </c>
      <c r="D20" s="17">
        <v>19</v>
      </c>
      <c r="E20" s="17">
        <v>19</v>
      </c>
      <c r="F20" s="17">
        <v>19</v>
      </c>
      <c r="G20" s="17">
        <v>18</v>
      </c>
      <c r="H20" s="17">
        <v>17</v>
      </c>
      <c r="I20" s="17">
        <v>17</v>
      </c>
      <c r="J20" s="17">
        <v>18</v>
      </c>
      <c r="K20" s="18">
        <v>19</v>
      </c>
      <c r="L20" s="18">
        <v>17</v>
      </c>
      <c r="M20" s="18">
        <v>18</v>
      </c>
      <c r="N20" s="18">
        <v>18</v>
      </c>
      <c r="O20" s="18">
        <v>23</v>
      </c>
      <c r="P20" s="18">
        <v>18</v>
      </c>
      <c r="Q20" s="18">
        <v>22</v>
      </c>
      <c r="R20" s="18">
        <v>18</v>
      </c>
      <c r="S20" s="18">
        <v>23</v>
      </c>
      <c r="T20" s="18">
        <v>18</v>
      </c>
      <c r="U20" s="18">
        <v>24</v>
      </c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</row>
    <row r="21" spans="1:44">
      <c r="A21" s="25" t="s">
        <v>52</v>
      </c>
      <c r="B21" s="26">
        <v>20</v>
      </c>
      <c r="C21" s="26">
        <v>32</v>
      </c>
      <c r="D21" s="26">
        <v>49</v>
      </c>
      <c r="E21" s="26">
        <v>55</v>
      </c>
      <c r="F21" s="26">
        <v>64</v>
      </c>
      <c r="G21" s="26">
        <v>70</v>
      </c>
      <c r="H21" s="26">
        <v>78</v>
      </c>
      <c r="I21" s="26">
        <v>85</v>
      </c>
      <c r="J21" s="26">
        <v>87</v>
      </c>
      <c r="K21" s="27">
        <v>94</v>
      </c>
      <c r="L21" s="27">
        <v>92</v>
      </c>
      <c r="M21" s="27">
        <v>102</v>
      </c>
      <c r="N21" s="27">
        <v>95</v>
      </c>
      <c r="O21" s="27">
        <v>136</v>
      </c>
      <c r="P21" s="27">
        <v>94</v>
      </c>
      <c r="Q21" s="27">
        <v>138</v>
      </c>
      <c r="R21" s="27">
        <v>94</v>
      </c>
      <c r="S21" s="27">
        <v>167</v>
      </c>
      <c r="T21" s="27">
        <v>88</v>
      </c>
      <c r="U21" s="27">
        <v>169</v>
      </c>
    </row>
    <row r="22" spans="1:44" s="1" customFormat="1" ht="13.5">
      <c r="A22" s="16" t="s">
        <v>111</v>
      </c>
      <c r="B22" s="28">
        <f>B30-B26</f>
        <v>297</v>
      </c>
      <c r="C22" s="28">
        <f t="shared" ref="C22:P22" si="0">C30-C26</f>
        <v>323</v>
      </c>
      <c r="D22" s="28">
        <f t="shared" si="0"/>
        <v>344</v>
      </c>
      <c r="E22" s="28">
        <f t="shared" si="0"/>
        <v>351</v>
      </c>
      <c r="F22" s="28">
        <f t="shared" si="0"/>
        <v>358</v>
      </c>
      <c r="G22" s="28">
        <f t="shared" si="0"/>
        <v>363</v>
      </c>
      <c r="H22" s="28">
        <f t="shared" si="0"/>
        <v>376</v>
      </c>
      <c r="I22" s="28">
        <f t="shared" si="0"/>
        <v>386</v>
      </c>
      <c r="J22" s="28">
        <f t="shared" si="0"/>
        <v>393</v>
      </c>
      <c r="K22" s="28">
        <f t="shared" si="0"/>
        <v>401</v>
      </c>
      <c r="L22" s="28">
        <f t="shared" si="0"/>
        <v>397</v>
      </c>
      <c r="M22" s="28">
        <f t="shared" si="0"/>
        <v>405</v>
      </c>
      <c r="N22" s="28">
        <f t="shared" si="0"/>
        <v>400</v>
      </c>
      <c r="O22" s="28">
        <f t="shared" si="0"/>
        <v>529</v>
      </c>
      <c r="P22" s="28">
        <f t="shared" si="0"/>
        <v>398</v>
      </c>
      <c r="Q22" s="29">
        <f>Q30-Q26</f>
        <v>531</v>
      </c>
      <c r="R22" s="28">
        <f t="shared" ref="R22" si="1">R30-R26</f>
        <v>398</v>
      </c>
      <c r="S22" s="29">
        <f>S30-S26</f>
        <v>565</v>
      </c>
      <c r="T22" s="28">
        <v>393</v>
      </c>
      <c r="U22" s="29">
        <v>574</v>
      </c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</row>
    <row r="23" spans="1:44">
      <c r="A23" s="22" t="s">
        <v>50</v>
      </c>
      <c r="B23" s="23">
        <f>B31-B27</f>
        <v>233</v>
      </c>
      <c r="C23" s="23">
        <f t="shared" ref="C23:P23" si="2">C31-C27</f>
        <v>241</v>
      </c>
      <c r="D23" s="23">
        <f t="shared" si="2"/>
        <v>235</v>
      </c>
      <c r="E23" s="23">
        <f t="shared" si="2"/>
        <v>236</v>
      </c>
      <c r="F23" s="23">
        <f t="shared" si="2"/>
        <v>235</v>
      </c>
      <c r="G23" s="23">
        <f t="shared" si="2"/>
        <v>237</v>
      </c>
      <c r="H23" s="23">
        <f t="shared" si="2"/>
        <v>241</v>
      </c>
      <c r="I23" s="23">
        <f t="shared" si="2"/>
        <v>242</v>
      </c>
      <c r="J23" s="23">
        <f t="shared" si="2"/>
        <v>242</v>
      </c>
      <c r="K23" s="23">
        <f t="shared" si="2"/>
        <v>242</v>
      </c>
      <c r="L23" s="23">
        <f t="shared" si="2"/>
        <v>242</v>
      </c>
      <c r="M23" s="23">
        <f t="shared" si="2"/>
        <v>242</v>
      </c>
      <c r="N23" s="23">
        <f t="shared" si="2"/>
        <v>242</v>
      </c>
      <c r="O23" s="23">
        <f t="shared" si="2"/>
        <v>323</v>
      </c>
      <c r="P23" s="23">
        <f t="shared" si="2"/>
        <v>242</v>
      </c>
      <c r="Q23" s="24">
        <f>Q31-Q27</f>
        <v>325</v>
      </c>
      <c r="R23" s="23">
        <f t="shared" ref="R23:T23" si="3">R31-R27</f>
        <v>243</v>
      </c>
      <c r="S23" s="24">
        <f>S31-S27</f>
        <v>330</v>
      </c>
      <c r="T23" s="23">
        <f t="shared" si="3"/>
        <v>243</v>
      </c>
      <c r="U23" s="24">
        <f>U31-U27</f>
        <v>335</v>
      </c>
    </row>
    <row r="24" spans="1:44" s="1" customFormat="1">
      <c r="A24" s="19" t="s">
        <v>51</v>
      </c>
      <c r="B24" s="28">
        <f>B32</f>
        <v>39</v>
      </c>
      <c r="C24" s="28">
        <f t="shared" ref="C24:S24" si="4">C32</f>
        <v>39</v>
      </c>
      <c r="D24" s="28">
        <f t="shared" si="4"/>
        <v>41</v>
      </c>
      <c r="E24" s="28">
        <f t="shared" si="4"/>
        <v>41</v>
      </c>
      <c r="F24" s="28">
        <f t="shared" si="4"/>
        <v>40</v>
      </c>
      <c r="G24" s="28">
        <f t="shared" si="4"/>
        <v>38</v>
      </c>
      <c r="H24" s="28">
        <f t="shared" si="4"/>
        <v>37</v>
      </c>
      <c r="I24" s="28">
        <f t="shared" si="4"/>
        <v>37</v>
      </c>
      <c r="J24" s="28">
        <f t="shared" si="4"/>
        <v>38</v>
      </c>
      <c r="K24" s="28">
        <f t="shared" si="4"/>
        <v>39</v>
      </c>
      <c r="L24" s="28">
        <f t="shared" si="4"/>
        <v>37</v>
      </c>
      <c r="M24" s="28">
        <f t="shared" si="4"/>
        <v>35</v>
      </c>
      <c r="N24" s="28">
        <f t="shared" si="4"/>
        <v>37</v>
      </c>
      <c r="O24" s="28">
        <f t="shared" si="4"/>
        <v>43</v>
      </c>
      <c r="P24" s="28">
        <f t="shared" si="4"/>
        <v>36</v>
      </c>
      <c r="Q24" s="28">
        <f t="shared" si="4"/>
        <v>41</v>
      </c>
      <c r="R24" s="28">
        <f t="shared" si="4"/>
        <v>36</v>
      </c>
      <c r="S24" s="30">
        <f t="shared" si="4"/>
        <v>42</v>
      </c>
      <c r="T24" s="28">
        <v>37</v>
      </c>
      <c r="U24" s="30">
        <v>44</v>
      </c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</row>
    <row r="25" spans="1:44">
      <c r="A25" s="25" t="s">
        <v>52</v>
      </c>
      <c r="B25" s="26">
        <v>25</v>
      </c>
      <c r="C25" s="26">
        <v>43</v>
      </c>
      <c r="D25" s="26">
        <v>68</v>
      </c>
      <c r="E25" s="26">
        <v>74</v>
      </c>
      <c r="F25" s="26">
        <f>F33-F29</f>
        <v>83</v>
      </c>
      <c r="G25" s="26">
        <f t="shared" ref="G25:P25" si="5">G33-G29</f>
        <v>88</v>
      </c>
      <c r="H25" s="26">
        <f t="shared" si="5"/>
        <v>98</v>
      </c>
      <c r="I25" s="26">
        <f t="shared" si="5"/>
        <v>107</v>
      </c>
      <c r="J25" s="26">
        <f t="shared" si="5"/>
        <v>113</v>
      </c>
      <c r="K25" s="26">
        <f t="shared" si="5"/>
        <v>120</v>
      </c>
      <c r="L25" s="26">
        <f t="shared" si="5"/>
        <v>118</v>
      </c>
      <c r="M25" s="26">
        <f t="shared" si="5"/>
        <v>128</v>
      </c>
      <c r="N25" s="26">
        <f t="shared" si="5"/>
        <v>121</v>
      </c>
      <c r="O25" s="26">
        <f t="shared" si="5"/>
        <v>163</v>
      </c>
      <c r="P25" s="26">
        <f t="shared" si="5"/>
        <v>120</v>
      </c>
      <c r="Q25" s="27">
        <f>Q33-Q29</f>
        <v>165</v>
      </c>
      <c r="R25" s="26">
        <f t="shared" ref="R25:T25" si="6">R33-R29</f>
        <v>119</v>
      </c>
      <c r="S25" s="27">
        <f>S33-S29</f>
        <v>193</v>
      </c>
      <c r="T25" s="26">
        <f t="shared" si="6"/>
        <v>113</v>
      </c>
      <c r="U25" s="27">
        <f>U33-U29</f>
        <v>195</v>
      </c>
    </row>
    <row r="26" spans="1:44" s="1" customFormat="1" ht="36">
      <c r="A26" s="16" t="s">
        <v>210</v>
      </c>
      <c r="B26" s="98">
        <v>30</v>
      </c>
      <c r="C26" s="98">
        <v>29</v>
      </c>
      <c r="D26" s="98">
        <v>30</v>
      </c>
      <c r="E26" s="98">
        <v>30</v>
      </c>
      <c r="F26" s="98">
        <v>31</v>
      </c>
      <c r="G26" s="98">
        <v>30</v>
      </c>
      <c r="H26" s="98">
        <v>29</v>
      </c>
      <c r="I26" s="98">
        <v>29</v>
      </c>
      <c r="J26" s="98">
        <v>29</v>
      </c>
      <c r="K26" s="99">
        <v>29</v>
      </c>
      <c r="L26" s="99">
        <v>29</v>
      </c>
      <c r="M26" s="99">
        <v>33</v>
      </c>
      <c r="N26" s="99">
        <v>34</v>
      </c>
      <c r="O26" s="99">
        <v>56</v>
      </c>
      <c r="P26" s="99">
        <v>33</v>
      </c>
      <c r="Q26" s="99">
        <v>57</v>
      </c>
      <c r="R26" s="99">
        <v>33</v>
      </c>
      <c r="S26" s="99">
        <v>56</v>
      </c>
      <c r="T26" s="99">
        <v>34</v>
      </c>
      <c r="U26" s="99">
        <v>58</v>
      </c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</row>
    <row r="27" spans="1:44">
      <c r="A27" s="22" t="s">
        <v>50</v>
      </c>
      <c r="B27" s="23">
        <v>30</v>
      </c>
      <c r="C27" s="23">
        <v>29</v>
      </c>
      <c r="D27" s="23">
        <v>30</v>
      </c>
      <c r="E27" s="23">
        <v>30</v>
      </c>
      <c r="F27" s="23">
        <v>30</v>
      </c>
      <c r="G27" s="23">
        <v>29</v>
      </c>
      <c r="H27" s="23">
        <v>28</v>
      </c>
      <c r="I27" s="23">
        <v>28</v>
      </c>
      <c r="J27" s="23">
        <v>28</v>
      </c>
      <c r="K27" s="24">
        <v>28</v>
      </c>
      <c r="L27" s="24">
        <v>28</v>
      </c>
      <c r="M27" s="24">
        <v>32</v>
      </c>
      <c r="N27" s="24">
        <v>33</v>
      </c>
      <c r="O27" s="24">
        <v>55</v>
      </c>
      <c r="P27" s="24">
        <v>32</v>
      </c>
      <c r="Q27" s="24">
        <v>56</v>
      </c>
      <c r="R27" s="24">
        <v>32</v>
      </c>
      <c r="S27" s="24">
        <v>55</v>
      </c>
      <c r="T27" s="24">
        <v>33</v>
      </c>
      <c r="U27" s="24">
        <v>57</v>
      </c>
    </row>
    <row r="28" spans="1:44" s="1" customFormat="1">
      <c r="A28" s="19" t="s">
        <v>51</v>
      </c>
      <c r="B28" s="28" t="s">
        <v>30</v>
      </c>
      <c r="C28" s="28" t="s">
        <v>30</v>
      </c>
      <c r="D28" s="28" t="s">
        <v>30</v>
      </c>
      <c r="E28" s="28" t="s">
        <v>30</v>
      </c>
      <c r="F28" s="28" t="s">
        <v>30</v>
      </c>
      <c r="G28" s="28" t="s">
        <v>30</v>
      </c>
      <c r="H28" s="28" t="s">
        <v>30</v>
      </c>
      <c r="I28" s="28" t="s">
        <v>30</v>
      </c>
      <c r="J28" s="28" t="s">
        <v>30</v>
      </c>
      <c r="K28" s="30" t="s">
        <v>30</v>
      </c>
      <c r="L28" s="30" t="s">
        <v>30</v>
      </c>
      <c r="M28" s="30" t="s">
        <v>30</v>
      </c>
      <c r="N28" s="30" t="s">
        <v>30</v>
      </c>
      <c r="O28" s="30" t="s">
        <v>30</v>
      </c>
      <c r="P28" s="30" t="s">
        <v>30</v>
      </c>
      <c r="Q28" s="30" t="s">
        <v>30</v>
      </c>
      <c r="R28" s="30" t="s">
        <v>30</v>
      </c>
      <c r="S28" s="30" t="s">
        <v>30</v>
      </c>
      <c r="T28" s="30" t="s">
        <v>30</v>
      </c>
      <c r="U28" s="30" t="s">
        <v>30</v>
      </c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</row>
    <row r="29" spans="1:44">
      <c r="A29" s="25" t="s">
        <v>52</v>
      </c>
      <c r="B29" s="26" t="s">
        <v>30</v>
      </c>
      <c r="C29" s="26" t="s">
        <v>30</v>
      </c>
      <c r="D29" s="26" t="s">
        <v>30</v>
      </c>
      <c r="E29" s="26" t="s">
        <v>30</v>
      </c>
      <c r="F29" s="26">
        <v>1</v>
      </c>
      <c r="G29" s="26">
        <v>1</v>
      </c>
      <c r="H29" s="26">
        <v>1</v>
      </c>
      <c r="I29" s="26">
        <v>1</v>
      </c>
      <c r="J29" s="26">
        <v>1</v>
      </c>
      <c r="K29" s="27">
        <v>1</v>
      </c>
      <c r="L29" s="27">
        <v>1</v>
      </c>
      <c r="M29" s="27">
        <v>1</v>
      </c>
      <c r="N29" s="27">
        <v>1</v>
      </c>
      <c r="O29" s="27">
        <v>1</v>
      </c>
      <c r="P29" s="27">
        <v>1</v>
      </c>
      <c r="Q29" s="27">
        <v>1</v>
      </c>
      <c r="R29" s="27">
        <v>1</v>
      </c>
      <c r="S29" s="27">
        <v>1</v>
      </c>
      <c r="T29" s="27">
        <v>1</v>
      </c>
      <c r="U29" s="27">
        <v>1</v>
      </c>
    </row>
    <row r="30" spans="1:44" s="1" customFormat="1" ht="13.5">
      <c r="A30" s="16" t="s">
        <v>112</v>
      </c>
      <c r="B30" s="28">
        <v>327</v>
      </c>
      <c r="C30" s="28">
        <v>352</v>
      </c>
      <c r="D30" s="28">
        <v>374</v>
      </c>
      <c r="E30" s="28">
        <v>381</v>
      </c>
      <c r="F30" s="28">
        <v>389</v>
      </c>
      <c r="G30" s="28">
        <v>393</v>
      </c>
      <c r="H30" s="28">
        <v>405</v>
      </c>
      <c r="I30" s="28">
        <v>415</v>
      </c>
      <c r="J30" s="28">
        <v>422</v>
      </c>
      <c r="K30" s="30">
        <v>430</v>
      </c>
      <c r="L30" s="30">
        <v>426</v>
      </c>
      <c r="M30" s="30">
        <v>438</v>
      </c>
      <c r="N30" s="30">
        <v>434</v>
      </c>
      <c r="O30" s="30">
        <v>585</v>
      </c>
      <c r="P30" s="30">
        <v>431</v>
      </c>
      <c r="Q30" s="30">
        <v>588</v>
      </c>
      <c r="R30" s="30">
        <v>431</v>
      </c>
      <c r="S30" s="30">
        <v>621</v>
      </c>
      <c r="T30" s="30">
        <v>427</v>
      </c>
      <c r="U30" s="30">
        <v>632</v>
      </c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</row>
    <row r="31" spans="1:44">
      <c r="A31" s="22" t="s">
        <v>50</v>
      </c>
      <c r="B31" s="23">
        <v>263</v>
      </c>
      <c r="C31" s="23">
        <v>270</v>
      </c>
      <c r="D31" s="23">
        <v>265</v>
      </c>
      <c r="E31" s="23">
        <v>266</v>
      </c>
      <c r="F31" s="23">
        <v>265</v>
      </c>
      <c r="G31" s="23">
        <v>266</v>
      </c>
      <c r="H31" s="23">
        <v>269</v>
      </c>
      <c r="I31" s="23">
        <v>270</v>
      </c>
      <c r="J31" s="23">
        <v>270</v>
      </c>
      <c r="K31" s="24">
        <v>270</v>
      </c>
      <c r="L31" s="24">
        <v>270</v>
      </c>
      <c r="M31" s="24">
        <v>274</v>
      </c>
      <c r="N31" s="24">
        <v>275</v>
      </c>
      <c r="O31" s="24">
        <v>378</v>
      </c>
      <c r="P31" s="24">
        <v>274</v>
      </c>
      <c r="Q31" s="24">
        <v>381</v>
      </c>
      <c r="R31" s="24">
        <v>275</v>
      </c>
      <c r="S31" s="24">
        <v>385</v>
      </c>
      <c r="T31" s="24">
        <v>276</v>
      </c>
      <c r="U31" s="24">
        <v>392</v>
      </c>
    </row>
    <row r="32" spans="1:44" s="1" customFormat="1">
      <c r="A32" s="19" t="s">
        <v>51</v>
      </c>
      <c r="B32" s="28">
        <v>39</v>
      </c>
      <c r="C32" s="28">
        <v>39</v>
      </c>
      <c r="D32" s="28">
        <v>41</v>
      </c>
      <c r="E32" s="28">
        <v>41</v>
      </c>
      <c r="F32" s="28">
        <v>40</v>
      </c>
      <c r="G32" s="28">
        <v>38</v>
      </c>
      <c r="H32" s="28">
        <v>37</v>
      </c>
      <c r="I32" s="28">
        <v>37</v>
      </c>
      <c r="J32" s="28">
        <v>38</v>
      </c>
      <c r="K32" s="30">
        <v>39</v>
      </c>
      <c r="L32" s="30">
        <v>37</v>
      </c>
      <c r="M32" s="30">
        <v>35</v>
      </c>
      <c r="N32" s="30">
        <v>37</v>
      </c>
      <c r="O32" s="30">
        <v>43</v>
      </c>
      <c r="P32" s="30">
        <v>36</v>
      </c>
      <c r="Q32" s="30">
        <v>41</v>
      </c>
      <c r="R32" s="30">
        <v>36</v>
      </c>
      <c r="S32" s="30">
        <v>42</v>
      </c>
      <c r="T32" s="30">
        <v>37</v>
      </c>
      <c r="U32" s="30">
        <v>44</v>
      </c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</row>
    <row r="33" spans="1:44">
      <c r="A33" s="25" t="s">
        <v>52</v>
      </c>
      <c r="B33" s="26">
        <v>25</v>
      </c>
      <c r="C33" s="26">
        <v>43</v>
      </c>
      <c r="D33" s="26">
        <v>68</v>
      </c>
      <c r="E33" s="26">
        <v>74</v>
      </c>
      <c r="F33" s="26">
        <v>84</v>
      </c>
      <c r="G33" s="26">
        <v>89</v>
      </c>
      <c r="H33" s="26">
        <v>99</v>
      </c>
      <c r="I33" s="26">
        <v>108</v>
      </c>
      <c r="J33" s="26">
        <v>114</v>
      </c>
      <c r="K33" s="27">
        <v>121</v>
      </c>
      <c r="L33" s="27">
        <v>119</v>
      </c>
      <c r="M33" s="27">
        <v>129</v>
      </c>
      <c r="N33" s="27">
        <v>122</v>
      </c>
      <c r="O33" s="27">
        <v>164</v>
      </c>
      <c r="P33" s="27">
        <v>121</v>
      </c>
      <c r="Q33" s="27">
        <v>166</v>
      </c>
      <c r="R33" s="27">
        <v>120</v>
      </c>
      <c r="S33" s="27">
        <v>194</v>
      </c>
      <c r="T33" s="27">
        <v>114</v>
      </c>
      <c r="U33" s="27">
        <v>196</v>
      </c>
    </row>
    <row r="34" spans="1:44" s="33" customFormat="1" ht="111" customHeight="1">
      <c r="A34" s="383" t="s">
        <v>251</v>
      </c>
      <c r="B34" s="383"/>
      <c r="C34" s="383"/>
      <c r="D34" s="383"/>
      <c r="E34" s="383"/>
      <c r="F34" s="383"/>
      <c r="G34" s="383"/>
      <c r="H34" s="383"/>
      <c r="I34" s="383"/>
      <c r="J34" s="383"/>
      <c r="K34" s="383"/>
      <c r="L34" s="383"/>
      <c r="M34" s="383"/>
      <c r="N34" s="383"/>
      <c r="O34" s="383"/>
      <c r="P34" s="383"/>
      <c r="Q34" s="383"/>
      <c r="R34" s="383"/>
      <c r="S34" s="383"/>
      <c r="T34" s="383"/>
      <c r="U34" s="383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04"/>
      <c r="AR34" s="204"/>
    </row>
    <row r="35" spans="1:44" s="190" customFormat="1">
      <c r="A35" s="205"/>
    </row>
    <row r="36" spans="1:44" s="190" customFormat="1"/>
    <row r="37" spans="1:44" s="190" customFormat="1"/>
    <row r="38" spans="1:44" s="190" customFormat="1"/>
    <row r="39" spans="1:44" s="190" customFormat="1"/>
    <row r="40" spans="1:44" s="190" customFormat="1"/>
    <row r="41" spans="1:44" s="190" customFormat="1"/>
    <row r="42" spans="1:44" s="190" customFormat="1"/>
    <row r="43" spans="1:44" s="190" customFormat="1"/>
    <row r="44" spans="1:44" s="190" customFormat="1"/>
    <row r="45" spans="1:44" s="190" customFormat="1"/>
    <row r="46" spans="1:44" s="190" customFormat="1"/>
    <row r="47" spans="1:44" s="190" customFormat="1"/>
    <row r="48" spans="1:44" s="190" customFormat="1"/>
    <row r="49" s="190" customFormat="1"/>
    <row r="50" s="190" customFormat="1"/>
    <row r="51" s="190" customFormat="1"/>
    <row r="52" s="190" customFormat="1"/>
    <row r="53" s="190" customFormat="1"/>
    <row r="54" s="190" customFormat="1"/>
    <row r="55" s="190" customFormat="1"/>
    <row r="56" s="190" customFormat="1"/>
    <row r="57" s="190" customFormat="1"/>
    <row r="58" s="190" customFormat="1"/>
    <row r="59" s="190" customFormat="1"/>
    <row r="60" s="190" customFormat="1"/>
    <row r="61" s="190" customFormat="1"/>
    <row r="62" s="190" customFormat="1"/>
    <row r="63" s="190" customFormat="1"/>
    <row r="64" s="190" customFormat="1"/>
    <row r="65" s="190" customFormat="1"/>
    <row r="66" s="190" customFormat="1"/>
    <row r="67" s="190" customFormat="1"/>
    <row r="68" s="190" customFormat="1"/>
    <row r="69" s="190" customFormat="1"/>
    <row r="70" s="190" customFormat="1"/>
    <row r="71" s="190" customFormat="1"/>
    <row r="72" s="190" customFormat="1"/>
    <row r="73" s="190" customFormat="1"/>
    <row r="74" s="190" customFormat="1"/>
    <row r="75" s="190" customFormat="1"/>
    <row r="76" s="190" customFormat="1"/>
    <row r="77" s="190" customFormat="1"/>
    <row r="78" s="190" customFormat="1"/>
    <row r="79" s="190" customFormat="1"/>
    <row r="80" s="190" customFormat="1"/>
    <row r="81" s="190" customFormat="1"/>
    <row r="82" s="190" customFormat="1"/>
    <row r="83" s="190" customFormat="1"/>
    <row r="84" s="190" customFormat="1"/>
    <row r="85" s="190" customFormat="1"/>
    <row r="86" s="190" customFormat="1"/>
    <row r="87" s="190" customFormat="1"/>
    <row r="88" s="190" customFormat="1"/>
    <row r="89" s="190" customFormat="1"/>
    <row r="90" s="190" customFormat="1"/>
    <row r="91" s="190" customFormat="1"/>
    <row r="92" s="190" customFormat="1"/>
    <row r="93" s="190" customFormat="1"/>
    <row r="94" s="190" customFormat="1"/>
    <row r="95" s="190" customFormat="1"/>
    <row r="96" s="190" customFormat="1"/>
    <row r="97" s="190" customFormat="1"/>
    <row r="98" s="190" customFormat="1"/>
    <row r="99" s="190" customFormat="1"/>
    <row r="100" s="190" customFormat="1"/>
    <row r="101" s="190" customFormat="1"/>
    <row r="102" s="190" customFormat="1"/>
    <row r="103" s="190" customFormat="1"/>
    <row r="104" s="190" customFormat="1"/>
    <row r="105" s="190" customFormat="1"/>
    <row r="106" s="190" customFormat="1"/>
    <row r="107" s="190" customFormat="1"/>
    <row r="108" s="190" customFormat="1"/>
    <row r="109" s="190" customFormat="1"/>
    <row r="110" s="190" customFormat="1"/>
    <row r="111" s="190" customFormat="1"/>
    <row r="112" s="190" customFormat="1"/>
    <row r="113" s="190" customFormat="1"/>
    <row r="114" s="190" customFormat="1"/>
    <row r="115" s="190" customFormat="1"/>
    <row r="116" s="190" customFormat="1"/>
    <row r="117" s="190" customFormat="1"/>
    <row r="118" s="190" customFormat="1"/>
    <row r="119" s="190" customFormat="1"/>
    <row r="120" s="190" customFormat="1"/>
    <row r="121" s="190" customFormat="1"/>
    <row r="122" s="190" customFormat="1"/>
    <row r="123" s="190" customFormat="1"/>
    <row r="124" s="190" customFormat="1"/>
    <row r="125" s="190" customFormat="1"/>
    <row r="126" s="190" customFormat="1"/>
    <row r="127" s="190" customFormat="1"/>
    <row r="128" s="190" customFormat="1"/>
    <row r="129" s="190" customFormat="1"/>
    <row r="130" s="190" customFormat="1"/>
    <row r="131" s="190" customFormat="1"/>
    <row r="132" s="190" customFormat="1"/>
    <row r="133" s="190" customFormat="1"/>
    <row r="134" s="190" customFormat="1"/>
    <row r="135" s="190" customFormat="1"/>
    <row r="136" s="190" customFormat="1"/>
    <row r="137" s="190" customFormat="1"/>
    <row r="138" s="190" customFormat="1"/>
    <row r="139" s="190" customFormat="1"/>
    <row r="140" s="190" customFormat="1"/>
    <row r="141" s="190" customFormat="1"/>
    <row r="142" s="190" customFormat="1"/>
    <row r="143" s="190" customFormat="1"/>
    <row r="144" s="190" customFormat="1"/>
    <row r="145" s="190" customFormat="1"/>
    <row r="146" s="190" customFormat="1"/>
    <row r="147" s="190" customFormat="1"/>
    <row r="148" s="190" customFormat="1"/>
    <row r="149" s="190" customFormat="1"/>
    <row r="150" s="190" customFormat="1"/>
    <row r="151" s="190" customFormat="1"/>
    <row r="152" s="190" customFormat="1"/>
    <row r="153" s="190" customFormat="1"/>
    <row r="154" s="190" customFormat="1"/>
    <row r="155" s="190" customFormat="1"/>
    <row r="156" s="190" customFormat="1"/>
    <row r="157" s="190" customFormat="1"/>
    <row r="158" s="190" customFormat="1"/>
    <row r="159" s="190" customFormat="1"/>
    <row r="160" s="190" customFormat="1"/>
    <row r="161" s="190" customFormat="1"/>
    <row r="162" s="190" customFormat="1"/>
    <row r="163" s="190" customFormat="1"/>
    <row r="164" s="190" customFormat="1"/>
    <row r="165" s="190" customFormat="1"/>
    <row r="166" s="190" customFormat="1"/>
    <row r="167" s="190" customFormat="1"/>
    <row r="168" s="190" customFormat="1"/>
    <row r="169" s="190" customFormat="1"/>
    <row r="170" s="190" customFormat="1"/>
    <row r="171" s="190" customFormat="1"/>
    <row r="172" s="190" customFormat="1"/>
    <row r="173" s="190" customFormat="1"/>
    <row r="174" s="190" customFormat="1"/>
    <row r="175" s="190" customFormat="1"/>
    <row r="176" s="190" customFormat="1"/>
    <row r="177" s="190" customFormat="1"/>
    <row r="178" s="190" customFormat="1"/>
    <row r="179" s="190" customFormat="1"/>
    <row r="180" s="190" customFormat="1"/>
    <row r="181" s="190" customFormat="1"/>
    <row r="182" s="190" customFormat="1"/>
    <row r="183" s="190" customFormat="1"/>
    <row r="184" s="190" customFormat="1"/>
    <row r="185" s="190" customFormat="1"/>
    <row r="186" s="190" customFormat="1"/>
    <row r="187" s="190" customFormat="1"/>
    <row r="188" s="190" customFormat="1"/>
    <row r="189" s="190" customFormat="1"/>
    <row r="190" s="190" customFormat="1"/>
    <row r="191" s="190" customFormat="1"/>
    <row r="192" s="190" customFormat="1"/>
    <row r="193" s="190" customFormat="1"/>
    <row r="194" s="190" customFormat="1"/>
    <row r="195" s="190" customFormat="1"/>
    <row r="196" s="190" customFormat="1"/>
    <row r="197" s="190" customFormat="1"/>
    <row r="198" s="190" customFormat="1"/>
    <row r="199" s="190" customFormat="1"/>
    <row r="200" s="190" customFormat="1"/>
    <row r="201" s="190" customFormat="1"/>
    <row r="202" s="190" customFormat="1"/>
    <row r="203" s="190" customFormat="1"/>
    <row r="204" s="190" customFormat="1"/>
    <row r="205" s="190" customFormat="1"/>
    <row r="206" s="190" customFormat="1"/>
    <row r="207" s="190" customFormat="1"/>
    <row r="208" s="190" customFormat="1"/>
    <row r="209" s="190" customFormat="1"/>
    <row r="210" s="190" customFormat="1"/>
    <row r="211" s="190" customFormat="1"/>
    <row r="212" s="190" customFormat="1"/>
    <row r="213" s="190" customFormat="1"/>
    <row r="214" s="190" customFormat="1"/>
    <row r="215" s="190" customFormat="1"/>
    <row r="216" s="190" customFormat="1"/>
    <row r="217" s="190" customFormat="1"/>
    <row r="218" s="190" customFormat="1"/>
    <row r="219" s="190" customFormat="1"/>
    <row r="220" s="190" customFormat="1"/>
    <row r="221" s="190" customFormat="1"/>
    <row r="222" s="190" customFormat="1"/>
    <row r="223" s="190" customFormat="1"/>
    <row r="224" s="190" customFormat="1"/>
    <row r="225" s="190" customFormat="1"/>
    <row r="226" s="190" customFormat="1"/>
    <row r="227" s="190" customFormat="1"/>
    <row r="228" s="190" customFormat="1"/>
    <row r="229" s="190" customFormat="1"/>
    <row r="230" s="190" customFormat="1"/>
    <row r="231" s="190" customFormat="1"/>
    <row r="232" s="190" customFormat="1"/>
    <row r="233" s="190" customFormat="1"/>
    <row r="234" s="190" customFormat="1"/>
    <row r="235" s="190" customFormat="1"/>
    <row r="236" s="190" customFormat="1"/>
    <row r="237" s="190" customFormat="1"/>
  </sheetData>
  <mergeCells count="6">
    <mergeCell ref="A34:U34"/>
    <mergeCell ref="A1:U1"/>
    <mergeCell ref="A2:U2"/>
    <mergeCell ref="A3:A5"/>
    <mergeCell ref="B3:U3"/>
    <mergeCell ref="B5:U5"/>
  </mergeCells>
  <phoneticPr fontId="51" type="noConversion"/>
  <hyperlinks>
    <hyperlink ref="A1" location="Inhalt!A1" display="Inhalt!A1"/>
  </hyperlinks>
  <pageMargins left="0.70866141732283472" right="0.70866141732283472" top="0.78740157480314965" bottom="0.78740157480314965" header="0.31496062992125984" footer="0.31496062992125984"/>
  <pageSetup paperSize="9" scale="83" orientation="landscape" r:id="rId1"/>
  <headerFooter>
    <oddHeader>&amp;CBildungsbericht 2020 - Tabellen F1</oddHeader>
  </headerFooter>
  <ignoredErrors>
    <ignoredError sqref="I24:S2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9"/>
  <sheetViews>
    <sheetView showGridLines="0" zoomScaleNormal="100" workbookViewId="0">
      <selection activeCell="W42" sqref="W42"/>
    </sheetView>
  </sheetViews>
  <sheetFormatPr baseColWidth="10" defaultColWidth="11.42578125" defaultRowHeight="12.75"/>
  <cols>
    <col min="1" max="1" width="23.28515625" style="13" customWidth="1"/>
    <col min="2" max="17" width="7.28515625" style="13" customWidth="1"/>
    <col min="18" max="18" width="1.140625" style="13" customWidth="1"/>
    <col min="19" max="26" width="7.28515625" style="13" customWidth="1"/>
    <col min="27" max="27" width="1.140625" style="13" customWidth="1"/>
    <col min="28" max="35" width="7.28515625" style="13" customWidth="1"/>
    <col min="36" max="16384" width="11.42578125" style="13"/>
  </cols>
  <sheetData>
    <row r="1" spans="1:35" s="32" customFormat="1" ht="24" customHeight="1">
      <c r="A1" s="410" t="s">
        <v>29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</row>
    <row r="2" spans="1:35" ht="30" customHeight="1">
      <c r="A2" s="411" t="s">
        <v>151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159"/>
      <c r="S2" s="159"/>
      <c r="T2" s="159"/>
      <c r="U2" s="159"/>
      <c r="V2" s="159"/>
      <c r="W2" s="159"/>
      <c r="X2" s="159"/>
      <c r="Y2" s="159"/>
      <c r="Z2" s="159"/>
      <c r="AA2" s="100"/>
      <c r="AB2" s="100"/>
      <c r="AC2" s="100"/>
      <c r="AD2" s="100"/>
      <c r="AE2" s="100"/>
      <c r="AF2" s="100"/>
      <c r="AG2" s="100"/>
      <c r="AH2" s="100"/>
      <c r="AI2" s="100"/>
    </row>
    <row r="3" spans="1:35" ht="17.25" customHeight="1">
      <c r="A3" s="403" t="s">
        <v>145</v>
      </c>
      <c r="B3" s="408" t="s">
        <v>58</v>
      </c>
      <c r="C3" s="409"/>
      <c r="D3" s="409"/>
      <c r="E3" s="409"/>
      <c r="F3" s="409"/>
      <c r="G3" s="409"/>
      <c r="H3" s="409"/>
      <c r="I3" s="409"/>
      <c r="J3" s="406" t="s">
        <v>78</v>
      </c>
      <c r="K3" s="407"/>
      <c r="L3" s="407"/>
      <c r="M3" s="407"/>
      <c r="N3" s="407"/>
      <c r="O3" s="407"/>
      <c r="P3" s="407"/>
      <c r="Q3" s="407"/>
      <c r="R3" s="91"/>
      <c r="S3" s="91"/>
      <c r="T3" s="91"/>
      <c r="U3" s="91"/>
      <c r="V3" s="91"/>
      <c r="W3" s="91"/>
      <c r="X3" s="91"/>
      <c r="Y3" s="91"/>
      <c r="Z3" s="91"/>
    </row>
    <row r="4" spans="1:35" ht="12.75" customHeight="1">
      <c r="A4" s="404"/>
      <c r="B4" s="395" t="s">
        <v>5</v>
      </c>
      <c r="C4" s="396"/>
      <c r="D4" s="396"/>
      <c r="E4" s="397"/>
      <c r="F4" s="395" t="s">
        <v>6</v>
      </c>
      <c r="G4" s="396"/>
      <c r="H4" s="396"/>
      <c r="I4" s="396"/>
      <c r="J4" s="395" t="s">
        <v>5</v>
      </c>
      <c r="K4" s="396"/>
      <c r="L4" s="396"/>
      <c r="M4" s="397"/>
      <c r="N4" s="395" t="s">
        <v>6</v>
      </c>
      <c r="O4" s="396"/>
      <c r="P4" s="396"/>
      <c r="Q4" s="396"/>
    </row>
    <row r="5" spans="1:35" ht="12.75" customHeight="1">
      <c r="A5" s="404"/>
      <c r="B5" s="393" t="s">
        <v>61</v>
      </c>
      <c r="C5" s="395" t="s">
        <v>211</v>
      </c>
      <c r="D5" s="396"/>
      <c r="E5" s="397"/>
      <c r="F5" s="393" t="s">
        <v>61</v>
      </c>
      <c r="G5" s="395" t="s">
        <v>211</v>
      </c>
      <c r="H5" s="396"/>
      <c r="I5" s="397"/>
      <c r="J5" s="393" t="s">
        <v>61</v>
      </c>
      <c r="K5" s="395" t="s">
        <v>211</v>
      </c>
      <c r="L5" s="396"/>
      <c r="M5" s="397"/>
      <c r="N5" s="393" t="s">
        <v>61</v>
      </c>
      <c r="O5" s="395" t="s">
        <v>211</v>
      </c>
      <c r="P5" s="396"/>
      <c r="Q5" s="396"/>
      <c r="R5" s="91"/>
    </row>
    <row r="6" spans="1:35" ht="24.75" customHeight="1">
      <c r="A6" s="404"/>
      <c r="B6" s="394"/>
      <c r="C6" s="48" t="s">
        <v>192</v>
      </c>
      <c r="D6" s="48" t="s">
        <v>62</v>
      </c>
      <c r="E6" s="48" t="s">
        <v>31</v>
      </c>
      <c r="F6" s="394"/>
      <c r="G6" s="48" t="s">
        <v>192</v>
      </c>
      <c r="H6" s="48" t="s">
        <v>62</v>
      </c>
      <c r="I6" s="247" t="s">
        <v>31</v>
      </c>
      <c r="J6" s="394"/>
      <c r="K6" s="48" t="s">
        <v>192</v>
      </c>
      <c r="L6" s="48" t="s">
        <v>62</v>
      </c>
      <c r="M6" s="48" t="s">
        <v>31</v>
      </c>
      <c r="N6" s="394"/>
      <c r="O6" s="48" t="s">
        <v>192</v>
      </c>
      <c r="P6" s="48" t="s">
        <v>62</v>
      </c>
      <c r="Q6" s="247" t="s">
        <v>31</v>
      </c>
    </row>
    <row r="7" spans="1:35" ht="12.75" customHeight="1">
      <c r="A7" s="405"/>
      <c r="B7" s="399" t="s">
        <v>67</v>
      </c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91"/>
    </row>
    <row r="8" spans="1:35" ht="12.75" customHeight="1">
      <c r="A8" s="401" t="s">
        <v>1</v>
      </c>
      <c r="B8" s="401"/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  <c r="O8" s="401"/>
      <c r="P8" s="401"/>
      <c r="Q8" s="401"/>
    </row>
    <row r="9" spans="1:35">
      <c r="A9" s="14" t="s">
        <v>32</v>
      </c>
      <c r="B9" s="34">
        <v>10.496869588384175</v>
      </c>
      <c r="C9" s="35">
        <v>9.3313521545319471</v>
      </c>
      <c r="D9" s="35">
        <v>13.333333333333334</v>
      </c>
      <c r="E9" s="35">
        <v>22.328548644338117</v>
      </c>
      <c r="F9" s="35">
        <v>1.24822695035461</v>
      </c>
      <c r="G9" s="35">
        <v>0.73710073710073709</v>
      </c>
      <c r="H9" s="35">
        <v>0.79365079365079361</v>
      </c>
      <c r="I9" s="36">
        <v>9.4660194174757279</v>
      </c>
      <c r="J9" s="37">
        <v>12.218112397088653</v>
      </c>
      <c r="K9" s="35">
        <v>10.191168551427033</v>
      </c>
      <c r="L9" s="35">
        <v>15.294117647058824</v>
      </c>
      <c r="M9" s="35">
        <v>30.779054916985952</v>
      </c>
      <c r="N9" s="35">
        <v>1.9132342188642455</v>
      </c>
      <c r="O9" s="35">
        <v>1.2046597828964787</v>
      </c>
      <c r="P9" s="35">
        <v>1.4705882352941175</v>
      </c>
      <c r="Q9" s="36">
        <v>12.403100775193799</v>
      </c>
    </row>
    <row r="10" spans="1:35">
      <c r="A10" s="49" t="s">
        <v>33</v>
      </c>
      <c r="B10" s="50">
        <v>3.7831357399760219</v>
      </c>
      <c r="C10" s="51">
        <v>3.4323922734026748</v>
      </c>
      <c r="D10" s="52">
        <v>4</v>
      </c>
      <c r="E10" s="52">
        <v>7.4960127591706529</v>
      </c>
      <c r="F10" s="107" t="s">
        <v>30</v>
      </c>
      <c r="G10" s="107" t="s">
        <v>30</v>
      </c>
      <c r="H10" s="107" t="s">
        <v>30</v>
      </c>
      <c r="I10" s="108" t="s">
        <v>30</v>
      </c>
      <c r="J10" s="53">
        <v>4.6295191504593731</v>
      </c>
      <c r="K10" s="51">
        <v>4.1464728056004301</v>
      </c>
      <c r="L10" s="52">
        <v>5.8823529411764701</v>
      </c>
      <c r="M10" s="52">
        <v>9.4508301404853121</v>
      </c>
      <c r="N10" s="108" t="s">
        <v>30</v>
      </c>
      <c r="O10" s="108" t="s">
        <v>30</v>
      </c>
      <c r="P10" s="108" t="s">
        <v>30</v>
      </c>
      <c r="Q10" s="108" t="s">
        <v>30</v>
      </c>
    </row>
    <row r="11" spans="1:35">
      <c r="A11" s="14" t="s">
        <v>34</v>
      </c>
      <c r="B11" s="34">
        <v>3.3701878246969499</v>
      </c>
      <c r="C11" s="38">
        <v>3.2392273402674596</v>
      </c>
      <c r="D11" s="106" t="s">
        <v>30</v>
      </c>
      <c r="E11" s="35">
        <v>5.5821371610845292</v>
      </c>
      <c r="F11" s="35">
        <v>0.1276595744680851</v>
      </c>
      <c r="G11" s="35">
        <v>6.1425061425061427E-2</v>
      </c>
      <c r="H11" s="35">
        <v>0</v>
      </c>
      <c r="I11" s="36">
        <v>1.2135922330097086</v>
      </c>
      <c r="J11" s="37">
        <v>4.247703138050352</v>
      </c>
      <c r="K11" s="38">
        <v>3.6887452880990845</v>
      </c>
      <c r="L11" s="109" t="s">
        <v>30</v>
      </c>
      <c r="M11" s="35">
        <v>10.472541507024266</v>
      </c>
      <c r="N11" s="35">
        <v>0.60931026078479167</v>
      </c>
      <c r="O11" s="35">
        <v>0.45009266613714588</v>
      </c>
      <c r="P11" s="35">
        <v>0</v>
      </c>
      <c r="Q11" s="36">
        <v>3.1007751937984498</v>
      </c>
    </row>
    <row r="12" spans="1:35">
      <c r="A12" s="49" t="s">
        <v>35</v>
      </c>
      <c r="B12" s="50">
        <v>2.3444784867457038</v>
      </c>
      <c r="C12" s="51">
        <v>1.0698365527488856</v>
      </c>
      <c r="D12" s="107" t="s">
        <v>30</v>
      </c>
      <c r="E12" s="52">
        <v>16.586921850079744</v>
      </c>
      <c r="F12" s="52">
        <v>2.624113475177305</v>
      </c>
      <c r="G12" s="52">
        <v>2.0884520884520885</v>
      </c>
      <c r="H12" s="52">
        <v>0.79365079365079361</v>
      </c>
      <c r="I12" s="54">
        <v>11.650485436893204</v>
      </c>
      <c r="J12" s="53">
        <v>2.2670325736785584</v>
      </c>
      <c r="K12" s="51">
        <v>1.0500807754442649</v>
      </c>
      <c r="L12" s="108" t="s">
        <v>30</v>
      </c>
      <c r="M12" s="52">
        <v>14.303959131545337</v>
      </c>
      <c r="N12" s="52">
        <v>2.839385815257129</v>
      </c>
      <c r="O12" s="52">
        <v>2.1048451151707703</v>
      </c>
      <c r="P12" s="52">
        <v>0.73529411764705876</v>
      </c>
      <c r="Q12" s="54">
        <v>14.147286821705427</v>
      </c>
    </row>
    <row r="13" spans="1:35">
      <c r="A13" s="14" t="s">
        <v>36</v>
      </c>
      <c r="B13" s="34">
        <v>3.4767550286399365</v>
      </c>
      <c r="C13" s="38">
        <v>1.7087667161961366</v>
      </c>
      <c r="D13" s="35">
        <v>6</v>
      </c>
      <c r="E13" s="39">
        <v>21.850079744816586</v>
      </c>
      <c r="F13" s="35">
        <v>4.6382978723404262</v>
      </c>
      <c r="G13" s="35">
        <v>3.5165847665847667</v>
      </c>
      <c r="H13" s="35">
        <v>3.9682539682539679</v>
      </c>
      <c r="I13" s="36">
        <v>22.572815533980584</v>
      </c>
      <c r="J13" s="37">
        <v>5.1067891659706479</v>
      </c>
      <c r="K13" s="38">
        <v>2.3290253096392028</v>
      </c>
      <c r="L13" s="35">
        <v>7.0588235294117645</v>
      </c>
      <c r="M13" s="39">
        <v>31.03448275862069</v>
      </c>
      <c r="N13" s="35">
        <v>8.189129904947599</v>
      </c>
      <c r="O13" s="35">
        <v>5.7585385226370134</v>
      </c>
      <c r="P13" s="35">
        <v>11.76470588235294</v>
      </c>
      <c r="Q13" s="36">
        <v>42.829457364341081</v>
      </c>
    </row>
    <row r="14" spans="1:35">
      <c r="A14" s="49" t="s">
        <v>37</v>
      </c>
      <c r="B14" s="50">
        <v>4.6489942720127884</v>
      </c>
      <c r="C14" s="51">
        <v>4.0118870728083209</v>
      </c>
      <c r="D14" s="52">
        <v>3.3333333333333335</v>
      </c>
      <c r="E14" s="52">
        <v>11.802232854864434</v>
      </c>
      <c r="F14" s="52">
        <v>8.1418439716312054</v>
      </c>
      <c r="G14" s="52">
        <v>7.5859950859950853</v>
      </c>
      <c r="H14" s="52">
        <v>3.1746031746031744</v>
      </c>
      <c r="I14" s="54">
        <v>18.446601941747574</v>
      </c>
      <c r="J14" s="53">
        <v>5.3334924233385035</v>
      </c>
      <c r="K14" s="51">
        <v>4.7119009154550344</v>
      </c>
      <c r="L14" s="52">
        <v>4.117647058823529</v>
      </c>
      <c r="M14" s="52">
        <v>11.494252873563218</v>
      </c>
      <c r="N14" s="52">
        <v>11.308798440165733</v>
      </c>
      <c r="O14" s="52">
        <v>11.119936457505956</v>
      </c>
      <c r="P14" s="52">
        <v>2.9411764705882351</v>
      </c>
      <c r="Q14" s="54">
        <v>16.279069767441861</v>
      </c>
    </row>
    <row r="15" spans="1:35">
      <c r="A15" s="14" t="s">
        <v>38</v>
      </c>
      <c r="B15" s="34">
        <v>8.2856001065672036</v>
      </c>
      <c r="C15" s="38">
        <v>8.2763744427934611</v>
      </c>
      <c r="D15" s="35">
        <v>3.3333333333333335</v>
      </c>
      <c r="E15" s="39">
        <v>9.5693779904306222</v>
      </c>
      <c r="F15" s="35">
        <v>11.432624113475178</v>
      </c>
      <c r="G15" s="35">
        <v>10.396191646191646</v>
      </c>
      <c r="H15" s="35">
        <v>10.317460317460316</v>
      </c>
      <c r="I15" s="36">
        <v>28.155339805825243</v>
      </c>
      <c r="J15" s="37">
        <v>10.869824603269301</v>
      </c>
      <c r="K15" s="38">
        <v>10.770059235325794</v>
      </c>
      <c r="L15" s="35">
        <v>2.9411764705882351</v>
      </c>
      <c r="M15" s="39">
        <v>13.537675606641125</v>
      </c>
      <c r="N15" s="35">
        <v>14.367535949305385</v>
      </c>
      <c r="O15" s="35">
        <v>13.701350277998412</v>
      </c>
      <c r="P15" s="35">
        <v>13.23529411764706</v>
      </c>
      <c r="Q15" s="36">
        <v>24.418604651162788</v>
      </c>
      <c r="T15" s="58"/>
    </row>
    <row r="16" spans="1:35">
      <c r="A16" s="49" t="s">
        <v>39</v>
      </c>
      <c r="B16" s="101">
        <v>90.009324630345006</v>
      </c>
      <c r="C16" s="102">
        <v>93.060921248142648</v>
      </c>
      <c r="D16" s="103">
        <v>81.333333333333329</v>
      </c>
      <c r="E16" s="103">
        <v>59.330143540669852</v>
      </c>
      <c r="F16" s="103">
        <v>90.822695035460981</v>
      </c>
      <c r="G16" s="103">
        <v>93.212530712530722</v>
      </c>
      <c r="H16" s="103">
        <v>86.507936507936506</v>
      </c>
      <c r="I16" s="104">
        <v>54.368932038834949</v>
      </c>
      <c r="J16" s="101">
        <v>90.585848944040094</v>
      </c>
      <c r="K16" s="102">
        <v>93.551427032848679</v>
      </c>
      <c r="L16" s="103">
        <v>83.529411764705884</v>
      </c>
      <c r="M16" s="103">
        <v>63.984674329501914</v>
      </c>
      <c r="N16" s="103">
        <v>89.324884231050447</v>
      </c>
      <c r="O16" s="103">
        <v>92.202806460153568</v>
      </c>
      <c r="P16" s="103">
        <v>80.14705882352942</v>
      </c>
      <c r="Q16" s="104">
        <v>49.612403100775197</v>
      </c>
    </row>
    <row r="17" spans="1:17" ht="12.75" customHeight="1">
      <c r="A17" s="402" t="s">
        <v>212</v>
      </c>
      <c r="B17" s="402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2"/>
      <c r="P17" s="402"/>
      <c r="Q17" s="402"/>
    </row>
    <row r="18" spans="1:17">
      <c r="A18" s="14" t="s">
        <v>32</v>
      </c>
      <c r="B18" s="34">
        <v>0.98987108655616951</v>
      </c>
      <c r="C18" s="35">
        <v>0.82859848484848486</v>
      </c>
      <c r="D18" s="106" t="s">
        <v>30</v>
      </c>
      <c r="E18" s="35">
        <v>13.793103448275861</v>
      </c>
      <c r="F18" s="35">
        <v>0.57592628143597624</v>
      </c>
      <c r="G18" s="35">
        <v>7.9349335449315606E-2</v>
      </c>
      <c r="H18" s="35">
        <v>0</v>
      </c>
      <c r="I18" s="36">
        <v>25</v>
      </c>
      <c r="J18" s="37">
        <v>1.1743267867989471</v>
      </c>
      <c r="K18" s="35">
        <v>0.66722268557130937</v>
      </c>
      <c r="L18" s="106" t="s">
        <v>30</v>
      </c>
      <c r="M18" s="35">
        <v>38.571428571428577</v>
      </c>
      <c r="N18" s="35">
        <v>0.76272591610014928</v>
      </c>
      <c r="O18" s="35">
        <v>0.27336408679309754</v>
      </c>
      <c r="P18" s="35">
        <v>0</v>
      </c>
      <c r="Q18" s="36">
        <v>28.037383177570092</v>
      </c>
    </row>
    <row r="19" spans="1:17">
      <c r="A19" s="49" t="s">
        <v>33</v>
      </c>
      <c r="B19" s="50">
        <v>0.20718232044198895</v>
      </c>
      <c r="C19" s="52">
        <v>0.16571969696969696</v>
      </c>
      <c r="D19" s="107" t="s">
        <v>30</v>
      </c>
      <c r="E19" s="52">
        <v>3.4482758620689655E-2</v>
      </c>
      <c r="F19" s="107" t="s">
        <v>30</v>
      </c>
      <c r="G19" s="107" t="s">
        <v>30</v>
      </c>
      <c r="H19" s="107" t="s">
        <v>30</v>
      </c>
      <c r="I19" s="108" t="s">
        <v>30</v>
      </c>
      <c r="J19" s="53">
        <v>0.28345818991698724</v>
      </c>
      <c r="K19" s="52">
        <v>0.25020850708924103</v>
      </c>
      <c r="L19" s="107" t="s">
        <v>30</v>
      </c>
      <c r="M19" s="52">
        <v>1.4285714285714285E-2</v>
      </c>
      <c r="N19" s="107" t="s">
        <v>30</v>
      </c>
      <c r="O19" s="107" t="s">
        <v>30</v>
      </c>
      <c r="P19" s="107" t="s">
        <v>30</v>
      </c>
      <c r="Q19" s="108" t="s">
        <v>30</v>
      </c>
    </row>
    <row r="20" spans="1:17">
      <c r="A20" s="14" t="s">
        <v>34</v>
      </c>
      <c r="B20" s="34">
        <v>0.20718232044198895</v>
      </c>
      <c r="C20" s="35">
        <v>0.14204545454545456</v>
      </c>
      <c r="D20" s="106" t="s">
        <v>30</v>
      </c>
      <c r="E20" s="35">
        <v>5.1724137931034484</v>
      </c>
      <c r="F20" s="35">
        <v>5.7592628143597627E-2</v>
      </c>
      <c r="G20" s="106" t="s">
        <v>30</v>
      </c>
      <c r="H20" s="35">
        <v>0</v>
      </c>
      <c r="I20" s="36">
        <v>1.9230769230769231</v>
      </c>
      <c r="J20" s="37">
        <v>0.18222312208949179</v>
      </c>
      <c r="K20" s="35">
        <v>0.12510425354462051</v>
      </c>
      <c r="L20" s="106" t="s">
        <v>30</v>
      </c>
      <c r="M20" s="35">
        <v>4.2857142857142856</v>
      </c>
      <c r="N20" s="35">
        <v>0.23213397446526282</v>
      </c>
      <c r="O20" s="106" t="s">
        <v>30</v>
      </c>
      <c r="P20" s="35">
        <v>0</v>
      </c>
      <c r="Q20" s="36">
        <v>2.8037383177570092</v>
      </c>
    </row>
    <row r="21" spans="1:17">
      <c r="A21" s="49" t="s">
        <v>35</v>
      </c>
      <c r="B21" s="50">
        <v>0.25322283609576429</v>
      </c>
      <c r="C21" s="52">
        <v>0.26041666666666663</v>
      </c>
      <c r="D21" s="107" t="s">
        <v>30</v>
      </c>
      <c r="E21" s="52">
        <v>0</v>
      </c>
      <c r="F21" s="52">
        <v>1.1326550201574197</v>
      </c>
      <c r="G21" s="52">
        <v>1.1704026978774051</v>
      </c>
      <c r="H21" s="52">
        <v>0</v>
      </c>
      <c r="I21" s="54">
        <v>0</v>
      </c>
      <c r="J21" s="53">
        <v>0.26321117635148816</v>
      </c>
      <c r="K21" s="52">
        <v>0.27105921601334448</v>
      </c>
      <c r="L21" s="107" t="s">
        <v>30</v>
      </c>
      <c r="M21" s="52">
        <v>0</v>
      </c>
      <c r="N21" s="52">
        <v>1.160669872326314</v>
      </c>
      <c r="O21" s="52">
        <v>1.1959678797198017</v>
      </c>
      <c r="P21" s="52">
        <v>0</v>
      </c>
      <c r="Q21" s="54">
        <v>0</v>
      </c>
    </row>
    <row r="22" spans="1:17">
      <c r="A22" s="14" t="s">
        <v>36</v>
      </c>
      <c r="B22" s="34">
        <v>0.23020257826887663</v>
      </c>
      <c r="C22" s="35">
        <v>0.16571969696969696</v>
      </c>
      <c r="D22" s="106" t="s">
        <v>30</v>
      </c>
      <c r="E22" s="35">
        <v>5.1724137931034484</v>
      </c>
      <c r="F22" s="35">
        <v>2.1693223267421771</v>
      </c>
      <c r="G22" s="35">
        <v>2.0829200555445349</v>
      </c>
      <c r="H22" s="35">
        <v>0</v>
      </c>
      <c r="I22" s="36">
        <v>7.6923076923076925</v>
      </c>
      <c r="J22" s="37">
        <v>0.36444624417898358</v>
      </c>
      <c r="K22" s="35">
        <v>0.29190992493744788</v>
      </c>
      <c r="L22" s="106" t="s">
        <v>30</v>
      </c>
      <c r="M22" s="35">
        <v>1.4285714285714286</v>
      </c>
      <c r="N22" s="35">
        <v>3.2332946443375894</v>
      </c>
      <c r="O22" s="35">
        <v>3.058260720997779</v>
      </c>
      <c r="P22" s="35">
        <v>0</v>
      </c>
      <c r="Q22" s="36">
        <v>14.953271028037381</v>
      </c>
    </row>
    <row r="23" spans="1:17">
      <c r="A23" s="49" t="s">
        <v>37</v>
      </c>
      <c r="B23" s="50">
        <v>2.9465930018416207</v>
      </c>
      <c r="C23" s="52">
        <v>2.3674242424242422</v>
      </c>
      <c r="D23" s="52">
        <v>6.4516129032258061</v>
      </c>
      <c r="E23" s="52">
        <v>41.379310344827587</v>
      </c>
      <c r="F23" s="52">
        <v>7.5062392013822228</v>
      </c>
      <c r="G23" s="52">
        <v>7.0620908549890888</v>
      </c>
      <c r="H23" s="52">
        <v>4.6875</v>
      </c>
      <c r="I23" s="54">
        <v>30.76923076923077</v>
      </c>
      <c r="J23" s="53">
        <v>3.4014982790038473</v>
      </c>
      <c r="K23" s="52">
        <v>2.9816513761467891</v>
      </c>
      <c r="L23" s="52">
        <v>6.8493150684931505</v>
      </c>
      <c r="M23" s="52">
        <v>28.571428571428569</v>
      </c>
      <c r="N23" s="52">
        <v>11.291659757917428</v>
      </c>
      <c r="O23" s="52">
        <v>11.122501281394156</v>
      </c>
      <c r="P23" s="52">
        <v>4.225352112676056</v>
      </c>
      <c r="Q23" s="54">
        <v>25.233644859813083</v>
      </c>
    </row>
    <row r="24" spans="1:17">
      <c r="A24" s="14" t="s">
        <v>38</v>
      </c>
      <c r="B24" s="34">
        <v>11.487108655616943</v>
      </c>
      <c r="C24" s="35">
        <v>11.742424242424242</v>
      </c>
      <c r="D24" s="35">
        <v>1.6129032258064515</v>
      </c>
      <c r="E24" s="35">
        <v>3.4482758620689653</v>
      </c>
      <c r="F24" s="35">
        <v>9.4643885582645417</v>
      </c>
      <c r="G24" s="35">
        <v>9.3433842491569141</v>
      </c>
      <c r="H24" s="35">
        <v>1.5625</v>
      </c>
      <c r="I24" s="36">
        <v>20.192307692307693</v>
      </c>
      <c r="J24" s="37">
        <v>12.00647904434096</v>
      </c>
      <c r="K24" s="35">
        <v>13.344453711426189</v>
      </c>
      <c r="L24" s="35">
        <v>1.3698630136986301</v>
      </c>
      <c r="M24" s="35">
        <v>4.2857142857142856</v>
      </c>
      <c r="N24" s="35">
        <v>13.082407560935168</v>
      </c>
      <c r="O24" s="35">
        <v>13.036049888945838</v>
      </c>
      <c r="P24" s="35">
        <v>1.4084507042253522</v>
      </c>
      <c r="Q24" s="36">
        <v>23.364485981308412</v>
      </c>
    </row>
    <row r="25" spans="1:17">
      <c r="A25" s="49" t="s">
        <v>39</v>
      </c>
      <c r="B25" s="101">
        <v>98.595764272559848</v>
      </c>
      <c r="C25" s="103">
        <v>98.816287878787875</v>
      </c>
      <c r="D25" s="103">
        <v>98.387096774193552</v>
      </c>
      <c r="E25" s="103">
        <v>82.758620689655174</v>
      </c>
      <c r="F25" s="103">
        <v>95.526972547513921</v>
      </c>
      <c r="G25" s="103">
        <v>96.349930569331477</v>
      </c>
      <c r="H25" s="103">
        <v>98.4375</v>
      </c>
      <c r="I25" s="104">
        <v>53.846153846153847</v>
      </c>
      <c r="J25" s="101">
        <v>97.8740635756226</v>
      </c>
      <c r="K25" s="103">
        <v>98.999165971643038</v>
      </c>
      <c r="L25" s="103">
        <v>98.630136986301366</v>
      </c>
      <c r="M25" s="103">
        <v>72.857142857142847</v>
      </c>
      <c r="N25" s="103">
        <v>95.092024539877301</v>
      </c>
      <c r="O25" s="103">
        <v>95.86536818725439</v>
      </c>
      <c r="P25" s="103">
        <v>98.591549295774655</v>
      </c>
      <c r="Q25" s="104">
        <v>50.467289719626166</v>
      </c>
    </row>
    <row r="26" spans="1:17" ht="12.75" customHeight="1">
      <c r="A26" s="401" t="s">
        <v>27</v>
      </c>
      <c r="B26" s="401"/>
      <c r="C26" s="401"/>
      <c r="D26" s="401"/>
      <c r="E26" s="401"/>
      <c r="F26" s="401"/>
      <c r="G26" s="401"/>
      <c r="H26" s="401"/>
      <c r="I26" s="401"/>
      <c r="J26" s="401"/>
      <c r="K26" s="401"/>
      <c r="L26" s="401"/>
      <c r="M26" s="401"/>
      <c r="N26" s="401"/>
      <c r="O26" s="401"/>
      <c r="P26" s="401"/>
      <c r="Q26" s="401"/>
    </row>
    <row r="27" spans="1:17">
      <c r="A27" s="14" t="s">
        <v>32</v>
      </c>
      <c r="B27" s="34">
        <v>23.553588365475814</v>
      </c>
      <c r="C27" s="35">
        <v>23.663208300079809</v>
      </c>
      <c r="D27" s="35">
        <v>22.727272727272727</v>
      </c>
      <c r="E27" s="35">
        <v>23.198594024604567</v>
      </c>
      <c r="F27" s="35">
        <v>3.1504617055947857</v>
      </c>
      <c r="G27" s="35">
        <v>2.9911624745071381</v>
      </c>
      <c r="H27" s="35">
        <v>1.6129032258064515</v>
      </c>
      <c r="I27" s="36">
        <v>4.220779220779221</v>
      </c>
      <c r="J27" s="37">
        <v>28.21034282393957</v>
      </c>
      <c r="K27" s="35">
        <v>27.54559270516717</v>
      </c>
      <c r="L27" s="35">
        <v>26.804123711340207</v>
      </c>
      <c r="M27" s="35">
        <v>30.855539971949508</v>
      </c>
      <c r="N27" s="35">
        <v>5.1034482758620694</v>
      </c>
      <c r="O27" s="35">
        <v>4.409171075837742</v>
      </c>
      <c r="P27" s="35">
        <v>3.0769230769230771</v>
      </c>
      <c r="Q27" s="36">
        <v>8.3129584352078236</v>
      </c>
    </row>
    <row r="28" spans="1:17">
      <c r="A28" s="49" t="s">
        <v>33</v>
      </c>
      <c r="B28" s="50">
        <v>8.6942775845716103</v>
      </c>
      <c r="C28" s="52">
        <v>8.938547486033519</v>
      </c>
      <c r="D28" s="52">
        <v>6.8181818181818175</v>
      </c>
      <c r="E28" s="52">
        <v>7.9086115992970125</v>
      </c>
      <c r="F28" s="107" t="s">
        <v>30</v>
      </c>
      <c r="G28" s="107" t="s">
        <v>30</v>
      </c>
      <c r="H28" s="107" t="s">
        <v>30</v>
      </c>
      <c r="I28" s="108" t="s">
        <v>30</v>
      </c>
      <c r="J28" s="53">
        <v>10.894828588030215</v>
      </c>
      <c r="K28" s="52">
        <v>11.094224924012158</v>
      </c>
      <c r="L28" s="52">
        <v>10.309278350515463</v>
      </c>
      <c r="M28" s="52">
        <v>10.238429172510518</v>
      </c>
      <c r="N28" s="107" t="s">
        <v>30</v>
      </c>
      <c r="O28" s="107" t="s">
        <v>30</v>
      </c>
      <c r="P28" s="107" t="s">
        <v>30</v>
      </c>
      <c r="Q28" s="108" t="s">
        <v>30</v>
      </c>
    </row>
    <row r="29" spans="1:17">
      <c r="A29" s="14" t="s">
        <v>34</v>
      </c>
      <c r="B29" s="34">
        <v>7.714195384128991</v>
      </c>
      <c r="C29" s="35">
        <v>8.459696727853153</v>
      </c>
      <c r="D29" s="106" t="s">
        <v>30</v>
      </c>
      <c r="E29" s="35">
        <v>5.6239015817223192</v>
      </c>
      <c r="F29" s="35">
        <v>0.32590983161325365</v>
      </c>
      <c r="G29" s="35">
        <v>0.20394289598912305</v>
      </c>
      <c r="H29" s="106" t="s">
        <v>30</v>
      </c>
      <c r="I29" s="36">
        <v>0.97402597402597402</v>
      </c>
      <c r="J29" s="37">
        <v>10.081348053457292</v>
      </c>
      <c r="K29" s="35">
        <v>10.182370820668693</v>
      </c>
      <c r="L29" s="106" t="s">
        <v>30</v>
      </c>
      <c r="M29" s="35">
        <v>11.079943899018232</v>
      </c>
      <c r="N29" s="35">
        <v>1.6551724137931034</v>
      </c>
      <c r="O29" s="35">
        <v>1.352145796590241</v>
      </c>
      <c r="P29" s="106" t="s">
        <v>30</v>
      </c>
      <c r="Q29" s="36">
        <v>3.1784841075794623</v>
      </c>
    </row>
    <row r="30" spans="1:17">
      <c r="A30" s="49" t="s">
        <v>35</v>
      </c>
      <c r="B30" s="50">
        <v>5.2165665507429653</v>
      </c>
      <c r="C30" s="52">
        <v>2.4341580207501998</v>
      </c>
      <c r="D30" s="107" t="s">
        <v>30</v>
      </c>
      <c r="E30" s="52">
        <v>18.277680140597539</v>
      </c>
      <c r="F30" s="52">
        <v>6.8441064638783269</v>
      </c>
      <c r="G30" s="52">
        <v>5.2345343303874916</v>
      </c>
      <c r="H30" s="52">
        <v>1.6129032258064515</v>
      </c>
      <c r="I30" s="54">
        <v>15.584415584415584</v>
      </c>
      <c r="J30" s="53">
        <v>5.1423590935502617</v>
      </c>
      <c r="K30" s="52">
        <v>2.4696048632218845</v>
      </c>
      <c r="L30" s="107" t="s">
        <v>30</v>
      </c>
      <c r="M30" s="52">
        <v>15.708274894810659</v>
      </c>
      <c r="N30" s="52">
        <v>7.4942528735632186</v>
      </c>
      <c r="O30" s="52">
        <v>5.2322163433274547</v>
      </c>
      <c r="P30" s="52">
        <v>1.5384615384615385</v>
      </c>
      <c r="Q30" s="54">
        <v>17.848410757946208</v>
      </c>
    </row>
    <row r="31" spans="1:17">
      <c r="A31" s="14" t="s">
        <v>36</v>
      </c>
      <c r="B31" s="34">
        <v>7.9355042680999048</v>
      </c>
      <c r="C31" s="35">
        <v>4.3096568236233042</v>
      </c>
      <c r="D31" s="35">
        <v>10.227272727272728</v>
      </c>
      <c r="E31" s="35">
        <v>23.550087873462214</v>
      </c>
      <c r="F31" s="35">
        <v>11.624117327539381</v>
      </c>
      <c r="G31" s="35">
        <v>8.4296397008837527</v>
      </c>
      <c r="H31" s="35">
        <v>8.064516129032258</v>
      </c>
      <c r="I31" s="36">
        <v>27.597402597402599</v>
      </c>
      <c r="J31" s="37">
        <v>11.853573503776873</v>
      </c>
      <c r="K31" s="35">
        <v>6.0410334346504557</v>
      </c>
      <c r="L31" s="35">
        <v>12.371134020618557</v>
      </c>
      <c r="M31" s="35">
        <v>33.239831697054697</v>
      </c>
      <c r="N31" s="35">
        <v>21.931034482758623</v>
      </c>
      <c r="O31" s="35">
        <v>15.049970605526161</v>
      </c>
      <c r="P31" s="35">
        <v>24.615384615384617</v>
      </c>
      <c r="Q31" s="36">
        <v>50.122249388753062</v>
      </c>
    </row>
    <row r="32" spans="1:17">
      <c r="A32" s="49" t="s">
        <v>37</v>
      </c>
      <c r="B32" s="50">
        <v>6.9870376225102753</v>
      </c>
      <c r="C32" s="52">
        <v>6.7837190742218683</v>
      </c>
      <c r="D32" s="52">
        <v>1.1363636363636365</v>
      </c>
      <c r="E32" s="52">
        <v>8.7873462214411244</v>
      </c>
      <c r="F32" s="52">
        <v>9.9402498642042367</v>
      </c>
      <c r="G32" s="52">
        <v>9.381373215499659</v>
      </c>
      <c r="H32" s="52">
        <v>1.6129032258064515</v>
      </c>
      <c r="I32" s="54">
        <v>14.285714285714285</v>
      </c>
      <c r="J32" s="53">
        <v>8.1057524694944796</v>
      </c>
      <c r="K32" s="52">
        <v>7.8647416413373863</v>
      </c>
      <c r="L32" s="52">
        <v>2.0618556701030926</v>
      </c>
      <c r="M32" s="52">
        <v>9.8176718092566624</v>
      </c>
      <c r="N32" s="52">
        <v>11.35632183908046</v>
      </c>
      <c r="O32" s="52">
        <v>11.111111111111111</v>
      </c>
      <c r="P32" s="52">
        <v>1.5384615384615385</v>
      </c>
      <c r="Q32" s="54">
        <v>13.93643031784841</v>
      </c>
    </row>
    <row r="33" spans="1:20">
      <c r="A33" s="14" t="s">
        <v>38</v>
      </c>
      <c r="B33" s="34">
        <v>3.8887132469174834</v>
      </c>
      <c r="C33" s="35">
        <v>2.4341580207501998</v>
      </c>
      <c r="D33" s="35">
        <v>4.5454545454545459</v>
      </c>
      <c r="E33" s="35">
        <v>10.193321616871705</v>
      </c>
      <c r="F33" s="35">
        <v>17.001629549158064</v>
      </c>
      <c r="G33" s="35">
        <v>14.004078857919783</v>
      </c>
      <c r="H33" s="35">
        <v>19.35483870967742</v>
      </c>
      <c r="I33" s="36">
        <v>30.844155844155846</v>
      </c>
      <c r="J33" s="37">
        <v>7.5537478210342819</v>
      </c>
      <c r="K33" s="35">
        <v>5.8130699088145894</v>
      </c>
      <c r="L33" s="35">
        <v>4.1237113402061851</v>
      </c>
      <c r="M33" s="35">
        <v>14.446002805049089</v>
      </c>
      <c r="N33" s="35">
        <v>17.931034482758619</v>
      </c>
      <c r="O33" s="35">
        <v>15.990593768371546</v>
      </c>
      <c r="P33" s="35">
        <v>26.153846153846157</v>
      </c>
      <c r="Q33" s="36">
        <v>24.69437652811736</v>
      </c>
    </row>
    <row r="34" spans="1:20">
      <c r="A34" s="49" t="s">
        <v>39</v>
      </c>
      <c r="B34" s="101">
        <v>78.216882706291486</v>
      </c>
      <c r="C34" s="103">
        <v>83.35993615323224</v>
      </c>
      <c r="D34" s="103">
        <v>69.318181818181827</v>
      </c>
      <c r="E34" s="103">
        <v>56.942003514938492</v>
      </c>
      <c r="F34" s="103">
        <v>77.512221618685501</v>
      </c>
      <c r="G34" s="103">
        <v>82.460910944935421</v>
      </c>
      <c r="H34" s="103">
        <v>74.193548387096769</v>
      </c>
      <c r="I34" s="104">
        <v>54.54545454545454</v>
      </c>
      <c r="J34" s="101">
        <v>79.052876234747231</v>
      </c>
      <c r="K34" s="103">
        <v>83.624620060790278</v>
      </c>
      <c r="L34" s="103">
        <v>72.164948453608247</v>
      </c>
      <c r="M34" s="103">
        <v>63.113604488078543</v>
      </c>
      <c r="N34" s="103">
        <v>73.333333333333329</v>
      </c>
      <c r="O34" s="103">
        <v>79.600235155790713</v>
      </c>
      <c r="P34" s="103">
        <v>60</v>
      </c>
      <c r="Q34" s="104">
        <v>49.388753056234719</v>
      </c>
    </row>
    <row r="35" spans="1:20" ht="12.75" customHeight="1">
      <c r="A35" s="398" t="s">
        <v>13</v>
      </c>
      <c r="B35" s="398"/>
      <c r="C35" s="398"/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398"/>
      <c r="P35" s="398"/>
      <c r="Q35" s="398"/>
    </row>
    <row r="36" spans="1:20">
      <c r="A36" s="14" t="s">
        <v>1</v>
      </c>
      <c r="B36" s="40">
        <v>7507</v>
      </c>
      <c r="C36" s="40">
        <v>6730</v>
      </c>
      <c r="D36" s="40">
        <v>150</v>
      </c>
      <c r="E36" s="40">
        <v>627</v>
      </c>
      <c r="F36" s="40">
        <v>7050</v>
      </c>
      <c r="G36" s="40">
        <v>6512</v>
      </c>
      <c r="H36" s="40">
        <v>126</v>
      </c>
      <c r="I36" s="41">
        <v>412</v>
      </c>
      <c r="J36" s="42">
        <v>8381</v>
      </c>
      <c r="K36" s="40">
        <v>7428</v>
      </c>
      <c r="L36" s="40">
        <v>170</v>
      </c>
      <c r="M36" s="40">
        <v>783</v>
      </c>
      <c r="N36" s="40">
        <v>8206</v>
      </c>
      <c r="O36" s="40">
        <v>7554</v>
      </c>
      <c r="P36" s="40">
        <v>136</v>
      </c>
      <c r="Q36" s="41">
        <v>516</v>
      </c>
      <c r="R36" s="92"/>
      <c r="S36" s="92"/>
      <c r="T36" s="92"/>
    </row>
    <row r="37" spans="1:20">
      <c r="A37" s="316" t="s">
        <v>28</v>
      </c>
      <c r="B37" s="55">
        <v>4344</v>
      </c>
      <c r="C37" s="55">
        <v>4224</v>
      </c>
      <c r="D37" s="55">
        <v>62</v>
      </c>
      <c r="E37" s="55">
        <v>58</v>
      </c>
      <c r="F37" s="55">
        <v>5209</v>
      </c>
      <c r="G37" s="55">
        <v>5041</v>
      </c>
      <c r="H37" s="55">
        <v>64</v>
      </c>
      <c r="I37" s="56">
        <v>104</v>
      </c>
      <c r="J37" s="57">
        <v>4513</v>
      </c>
      <c r="K37" s="55">
        <v>4406</v>
      </c>
      <c r="L37" s="55">
        <v>58</v>
      </c>
      <c r="M37" s="55">
        <v>49</v>
      </c>
      <c r="N37" s="55">
        <v>5491</v>
      </c>
      <c r="O37" s="55">
        <v>5341</v>
      </c>
      <c r="P37" s="55">
        <v>58</v>
      </c>
      <c r="Q37" s="56">
        <v>92</v>
      </c>
      <c r="R37" s="92"/>
      <c r="S37" s="92"/>
      <c r="T37" s="92"/>
    </row>
    <row r="38" spans="1:20" ht="12.75" customHeight="1">
      <c r="A38" s="317" t="s">
        <v>97</v>
      </c>
      <c r="B38" s="315" t="s">
        <v>87</v>
      </c>
      <c r="C38" s="352" t="s">
        <v>87</v>
      </c>
      <c r="D38" s="352" t="s">
        <v>87</v>
      </c>
      <c r="E38" s="352" t="s">
        <v>87</v>
      </c>
      <c r="F38" s="352" t="s">
        <v>87</v>
      </c>
      <c r="G38" s="352" t="s">
        <v>87</v>
      </c>
      <c r="H38" s="352" t="s">
        <v>87</v>
      </c>
      <c r="I38" s="352" t="s">
        <v>87</v>
      </c>
      <c r="J38" s="42">
        <v>426</v>
      </c>
      <c r="K38" s="40">
        <v>390</v>
      </c>
      <c r="L38" s="40">
        <v>15</v>
      </c>
      <c r="M38" s="40">
        <v>21</v>
      </c>
      <c r="N38" s="40">
        <v>540</v>
      </c>
      <c r="O38" s="40">
        <v>512</v>
      </c>
      <c r="P38" s="40">
        <v>13</v>
      </c>
      <c r="Q38" s="41">
        <v>15</v>
      </c>
      <c r="R38" s="92"/>
      <c r="S38" s="92"/>
      <c r="T38" s="92"/>
    </row>
    <row r="39" spans="1:20" ht="12.75" customHeight="1">
      <c r="A39" s="318" t="s">
        <v>27</v>
      </c>
      <c r="B39" s="94">
        <v>3163</v>
      </c>
      <c r="C39" s="94">
        <v>2506</v>
      </c>
      <c r="D39" s="94">
        <v>88</v>
      </c>
      <c r="E39" s="94">
        <v>569</v>
      </c>
      <c r="F39" s="94">
        <v>1841</v>
      </c>
      <c r="G39" s="94">
        <v>1471</v>
      </c>
      <c r="H39" s="94">
        <v>62</v>
      </c>
      <c r="I39" s="95">
        <v>308</v>
      </c>
      <c r="J39" s="96">
        <v>3442</v>
      </c>
      <c r="K39" s="94">
        <v>2632</v>
      </c>
      <c r="L39" s="94">
        <v>97</v>
      </c>
      <c r="M39" s="94">
        <v>713</v>
      </c>
      <c r="N39" s="94">
        <v>2175</v>
      </c>
      <c r="O39" s="94">
        <v>1701</v>
      </c>
      <c r="P39" s="94">
        <v>65</v>
      </c>
      <c r="Q39" s="95">
        <v>409</v>
      </c>
      <c r="R39" s="92"/>
      <c r="S39" s="92"/>
      <c r="T39" s="92"/>
    </row>
    <row r="40" spans="1:20" ht="16.5" customHeight="1">
      <c r="A40" s="403" t="s">
        <v>145</v>
      </c>
      <c r="B40" s="406" t="s">
        <v>132</v>
      </c>
      <c r="C40" s="407"/>
      <c r="D40" s="407"/>
      <c r="E40" s="407"/>
      <c r="F40" s="407"/>
      <c r="G40" s="407"/>
      <c r="H40" s="407"/>
      <c r="I40" s="407"/>
      <c r="J40" s="406" t="s">
        <v>143</v>
      </c>
      <c r="K40" s="407"/>
      <c r="L40" s="407"/>
      <c r="M40" s="407"/>
      <c r="N40" s="407"/>
      <c r="O40" s="407"/>
      <c r="P40" s="407"/>
      <c r="Q40" s="407"/>
    </row>
    <row r="41" spans="1:20" ht="12.75" customHeight="1">
      <c r="A41" s="404"/>
      <c r="B41" s="395" t="s">
        <v>5</v>
      </c>
      <c r="C41" s="396"/>
      <c r="D41" s="396"/>
      <c r="E41" s="397"/>
      <c r="F41" s="395" t="s">
        <v>6</v>
      </c>
      <c r="G41" s="396"/>
      <c r="H41" s="396"/>
      <c r="I41" s="396"/>
      <c r="J41" s="395" t="s">
        <v>5</v>
      </c>
      <c r="K41" s="396"/>
      <c r="L41" s="396"/>
      <c r="M41" s="397"/>
      <c r="N41" s="395" t="s">
        <v>6</v>
      </c>
      <c r="O41" s="396"/>
      <c r="P41" s="396"/>
      <c r="Q41" s="396"/>
    </row>
    <row r="42" spans="1:20" ht="12.75" customHeight="1">
      <c r="A42" s="404"/>
      <c r="B42" s="393" t="s">
        <v>61</v>
      </c>
      <c r="C42" s="395" t="s">
        <v>211</v>
      </c>
      <c r="D42" s="396"/>
      <c r="E42" s="397"/>
      <c r="F42" s="393" t="s">
        <v>61</v>
      </c>
      <c r="G42" s="395" t="s">
        <v>211</v>
      </c>
      <c r="H42" s="396"/>
      <c r="I42" s="397"/>
      <c r="J42" s="393" t="s">
        <v>61</v>
      </c>
      <c r="K42" s="395" t="s">
        <v>211</v>
      </c>
      <c r="L42" s="396"/>
      <c r="M42" s="397"/>
      <c r="N42" s="393" t="s">
        <v>61</v>
      </c>
      <c r="O42" s="395" t="s">
        <v>211</v>
      </c>
      <c r="P42" s="396"/>
      <c r="Q42" s="396"/>
    </row>
    <row r="43" spans="1:20" ht="24.75" customHeight="1">
      <c r="A43" s="404"/>
      <c r="B43" s="394"/>
      <c r="C43" s="48" t="s">
        <v>192</v>
      </c>
      <c r="D43" s="48" t="s">
        <v>62</v>
      </c>
      <c r="E43" s="48" t="s">
        <v>31</v>
      </c>
      <c r="F43" s="394"/>
      <c r="G43" s="48" t="s">
        <v>192</v>
      </c>
      <c r="H43" s="48" t="s">
        <v>62</v>
      </c>
      <c r="I43" s="247" t="s">
        <v>31</v>
      </c>
      <c r="J43" s="394"/>
      <c r="K43" s="48" t="s">
        <v>192</v>
      </c>
      <c r="L43" s="48" t="s">
        <v>62</v>
      </c>
      <c r="M43" s="48" t="s">
        <v>31</v>
      </c>
      <c r="N43" s="394"/>
      <c r="O43" s="48" t="s">
        <v>192</v>
      </c>
      <c r="P43" s="48" t="s">
        <v>62</v>
      </c>
      <c r="Q43" s="247" t="s">
        <v>31</v>
      </c>
    </row>
    <row r="44" spans="1:20" ht="12.75" customHeight="1">
      <c r="A44" s="405"/>
      <c r="B44" s="399" t="s">
        <v>67</v>
      </c>
      <c r="C44" s="400"/>
      <c r="D44" s="400"/>
      <c r="E44" s="400"/>
      <c r="F44" s="400"/>
      <c r="G44" s="400"/>
      <c r="H44" s="400"/>
      <c r="I44" s="400"/>
      <c r="J44" s="400"/>
      <c r="K44" s="400"/>
      <c r="L44" s="400"/>
      <c r="M44" s="400"/>
      <c r="N44" s="400"/>
      <c r="O44" s="400"/>
      <c r="P44" s="400"/>
      <c r="Q44" s="400"/>
      <c r="R44" s="91"/>
    </row>
    <row r="45" spans="1:20" ht="12.75" customHeight="1">
      <c r="A45" s="401" t="s">
        <v>1</v>
      </c>
      <c r="B45" s="401"/>
      <c r="C45" s="401"/>
      <c r="D45" s="401"/>
      <c r="E45" s="401"/>
      <c r="F45" s="401"/>
      <c r="G45" s="401"/>
      <c r="H45" s="401"/>
      <c r="I45" s="401"/>
      <c r="J45" s="401"/>
      <c r="K45" s="401"/>
      <c r="L45" s="401"/>
      <c r="M45" s="401"/>
      <c r="N45" s="401"/>
      <c r="O45" s="401"/>
      <c r="P45" s="401"/>
      <c r="Q45" s="401"/>
    </row>
    <row r="46" spans="1:20">
      <c r="A46" s="14" t="s">
        <v>32</v>
      </c>
      <c r="B46" s="37">
        <v>13.041993854557871</v>
      </c>
      <c r="C46" s="35">
        <v>11.218944099378882</v>
      </c>
      <c r="D46" s="35">
        <v>9.6153846153846168</v>
      </c>
      <c r="E46" s="35">
        <v>29.2358803986711</v>
      </c>
      <c r="F46" s="35">
        <v>2.2600757069694946</v>
      </c>
      <c r="G46" s="35">
        <v>1.4805825242718447</v>
      </c>
      <c r="H46" s="106" t="s">
        <v>30</v>
      </c>
      <c r="I46" s="36">
        <v>13.23529411764706</v>
      </c>
      <c r="J46" s="37">
        <v>14.000000000000002</v>
      </c>
      <c r="K46" s="35">
        <v>12.226023058406183</v>
      </c>
      <c r="L46" s="35">
        <v>8.3333333333333321</v>
      </c>
      <c r="M46" s="35">
        <v>28.871128871128871</v>
      </c>
      <c r="N46" s="35">
        <v>2.6154171961033463</v>
      </c>
      <c r="O46" s="35">
        <v>1.925530680895488</v>
      </c>
      <c r="P46" s="35">
        <v>0</v>
      </c>
      <c r="Q46" s="36">
        <v>11.773255813953488</v>
      </c>
    </row>
    <row r="47" spans="1:20">
      <c r="A47" s="49" t="s">
        <v>33</v>
      </c>
      <c r="B47" s="53">
        <v>4.6887447365426196</v>
      </c>
      <c r="C47" s="51">
        <v>4.3478260869565215</v>
      </c>
      <c r="D47" s="52">
        <v>7.0512820512820511</v>
      </c>
      <c r="E47" s="52">
        <v>7.1982281284606859</v>
      </c>
      <c r="F47" s="107" t="s">
        <v>30</v>
      </c>
      <c r="G47" s="107" t="s">
        <v>30</v>
      </c>
      <c r="H47" s="107" t="s">
        <v>30</v>
      </c>
      <c r="I47" s="108" t="s">
        <v>30</v>
      </c>
      <c r="J47" s="53">
        <v>4.7182320441988956</v>
      </c>
      <c r="K47" s="51">
        <v>4.4469783352337515</v>
      </c>
      <c r="L47" s="52">
        <v>6.4102564102564097</v>
      </c>
      <c r="M47" s="52">
        <v>6.593406593406594</v>
      </c>
      <c r="N47" s="107" t="s">
        <v>30</v>
      </c>
      <c r="O47" s="107" t="s">
        <v>30</v>
      </c>
      <c r="P47" s="107" t="s">
        <v>30</v>
      </c>
      <c r="Q47" s="108" t="s">
        <v>30</v>
      </c>
    </row>
    <row r="48" spans="1:20">
      <c r="A48" s="14" t="s">
        <v>34</v>
      </c>
      <c r="B48" s="37">
        <v>5.2008649140776146</v>
      </c>
      <c r="C48" s="38">
        <v>4.6325051759834368</v>
      </c>
      <c r="D48" s="106" t="s">
        <v>30</v>
      </c>
      <c r="E48" s="35">
        <v>10.963455149501661</v>
      </c>
      <c r="F48" s="35">
        <v>0.77933645067913604</v>
      </c>
      <c r="G48" s="35">
        <v>0.59466019417475724</v>
      </c>
      <c r="H48" s="106" t="s">
        <v>30</v>
      </c>
      <c r="I48" s="36">
        <v>3.4313725490196081</v>
      </c>
      <c r="J48" s="37">
        <v>6.3535911602209953</v>
      </c>
      <c r="K48" s="38">
        <v>5.5998986443684275</v>
      </c>
      <c r="L48" s="109">
        <v>0</v>
      </c>
      <c r="M48" s="35">
        <v>13.286713286713287</v>
      </c>
      <c r="N48" s="35">
        <v>0.95298602287166456</v>
      </c>
      <c r="O48" s="35">
        <v>0.76557243939218189</v>
      </c>
      <c r="P48" s="106" t="s">
        <v>30</v>
      </c>
      <c r="Q48" s="36">
        <v>3.4883720930232558</v>
      </c>
    </row>
    <row r="49" spans="1:20">
      <c r="A49" s="49" t="s">
        <v>35</v>
      </c>
      <c r="B49" s="53">
        <v>3.0499601684306361</v>
      </c>
      <c r="C49" s="51">
        <v>1.2681159420289856</v>
      </c>
      <c r="D49" s="107" t="s">
        <v>30</v>
      </c>
      <c r="E49" s="52">
        <v>18.826135105204873</v>
      </c>
      <c r="F49" s="52">
        <v>3.2286795813849927</v>
      </c>
      <c r="G49" s="52">
        <v>2.2451456310679614</v>
      </c>
      <c r="H49" s="52">
        <v>0.76923076923076927</v>
      </c>
      <c r="I49" s="54">
        <v>16.993464052287582</v>
      </c>
      <c r="J49" s="53">
        <v>3.7127071823204418</v>
      </c>
      <c r="K49" s="51">
        <v>1.2416064867604206</v>
      </c>
      <c r="L49" s="108">
        <v>0</v>
      </c>
      <c r="M49" s="52">
        <v>23.776223776223777</v>
      </c>
      <c r="N49" s="52">
        <v>3.5472257518000845</v>
      </c>
      <c r="O49" s="52">
        <v>2.2155202412713142</v>
      </c>
      <c r="P49" s="52">
        <v>0.74074074074074081</v>
      </c>
      <c r="Q49" s="54">
        <v>20.784883720930232</v>
      </c>
    </row>
    <row r="50" spans="1:20">
      <c r="A50" s="14" t="s">
        <v>36</v>
      </c>
      <c r="B50" s="37">
        <v>6.0316376465232731</v>
      </c>
      <c r="C50" s="38">
        <v>2.820910973084886</v>
      </c>
      <c r="D50" s="35">
        <v>9.6153846153846168</v>
      </c>
      <c r="E50" s="39">
        <v>32.89036544850498</v>
      </c>
      <c r="F50" s="35">
        <v>9.4522378089512351</v>
      </c>
      <c r="G50" s="35">
        <v>6.8203883495145625</v>
      </c>
      <c r="H50" s="35">
        <v>22.30769230769231</v>
      </c>
      <c r="I50" s="36">
        <v>42.156862745098039</v>
      </c>
      <c r="J50" s="37">
        <v>6.7182320441988947</v>
      </c>
      <c r="K50" s="38">
        <v>2.7872798682376789</v>
      </c>
      <c r="L50" s="35">
        <v>10.256410256410255</v>
      </c>
      <c r="M50" s="39">
        <v>37.162837162837164</v>
      </c>
      <c r="N50" s="35">
        <v>10.345192714951292</v>
      </c>
      <c r="O50" s="35">
        <v>7.3541352511309599</v>
      </c>
      <c r="P50" s="35">
        <v>23.703703703703706</v>
      </c>
      <c r="Q50" s="36">
        <v>45.203488372093027</v>
      </c>
    </row>
    <row r="51" spans="1:20">
      <c r="A51" s="49" t="s">
        <v>37</v>
      </c>
      <c r="B51" s="53">
        <v>6.2364857175372714</v>
      </c>
      <c r="C51" s="51">
        <v>5.7841614906832293</v>
      </c>
      <c r="D51" s="52">
        <v>3.8461538461538463</v>
      </c>
      <c r="E51" s="52">
        <v>10.520487264673312</v>
      </c>
      <c r="F51" s="52">
        <v>13.449120463148519</v>
      </c>
      <c r="G51" s="52">
        <v>12.997572815533982</v>
      </c>
      <c r="H51" s="52">
        <v>3.8461538461538463</v>
      </c>
      <c r="I51" s="54">
        <v>21.568627450980394</v>
      </c>
      <c r="J51" s="53">
        <v>6.0773480662983426</v>
      </c>
      <c r="K51" s="51">
        <v>5.6632459141011022</v>
      </c>
      <c r="L51" s="52">
        <v>3.2051282051282048</v>
      </c>
      <c r="M51" s="52">
        <v>9.79020979020979</v>
      </c>
      <c r="N51" s="52">
        <v>13.490046590427784</v>
      </c>
      <c r="O51" s="52">
        <v>13.200324788307622</v>
      </c>
      <c r="P51" s="52">
        <v>4.4444444444444446</v>
      </c>
      <c r="Q51" s="54">
        <v>18.895348837209301</v>
      </c>
    </row>
    <row r="52" spans="1:20">
      <c r="A52" s="14" t="s">
        <v>38</v>
      </c>
      <c r="B52" s="37">
        <v>11.744622738135883</v>
      </c>
      <c r="C52" s="38">
        <v>11.620082815734991</v>
      </c>
      <c r="D52" s="35">
        <v>6.4102564102564097</v>
      </c>
      <c r="E52" s="39">
        <v>13.732004429678849</v>
      </c>
      <c r="F52" s="35">
        <v>16.74460031173458</v>
      </c>
      <c r="G52" s="35">
        <v>16.38349514563107</v>
      </c>
      <c r="H52" s="35">
        <v>16.923076923076923</v>
      </c>
      <c r="I52" s="36">
        <v>21.568627450980394</v>
      </c>
      <c r="J52" s="37">
        <v>13.060773480662982</v>
      </c>
      <c r="K52" s="38">
        <v>12.314709236031927</v>
      </c>
      <c r="L52" s="35">
        <v>4.4871794871794872</v>
      </c>
      <c r="M52" s="39">
        <v>20.27972027972028</v>
      </c>
      <c r="N52" s="35">
        <v>17.301990681914443</v>
      </c>
      <c r="O52" s="35">
        <v>16.57580327108224</v>
      </c>
      <c r="P52" s="35">
        <v>19.25925925925926</v>
      </c>
      <c r="Q52" s="36">
        <v>26.017441860465119</v>
      </c>
      <c r="T52" s="58"/>
    </row>
    <row r="53" spans="1:20">
      <c r="A53" s="49" t="s">
        <v>39</v>
      </c>
      <c r="B53" s="101">
        <v>89.962444520314094</v>
      </c>
      <c r="C53" s="102">
        <v>93.025362318840578</v>
      </c>
      <c r="D53" s="103">
        <v>83.974358974358978</v>
      </c>
      <c r="E53" s="103">
        <v>64.784053156146186</v>
      </c>
      <c r="F53" s="103">
        <v>88.888888888888886</v>
      </c>
      <c r="G53" s="103">
        <v>91.90533980582525</v>
      </c>
      <c r="H53" s="103">
        <v>72.307692307692307</v>
      </c>
      <c r="I53" s="104">
        <v>51.797385620915037</v>
      </c>
      <c r="J53" s="101">
        <v>89.922651933701658</v>
      </c>
      <c r="K53" s="102">
        <v>93.171164322817688</v>
      </c>
      <c r="L53" s="103">
        <v>84.615384615384613</v>
      </c>
      <c r="M53" s="103">
        <v>65.134865134865137</v>
      </c>
      <c r="N53" s="103">
        <v>88.775942397289285</v>
      </c>
      <c r="O53" s="103">
        <v>91.857093144646797</v>
      </c>
      <c r="P53" s="103">
        <v>71.851851851851862</v>
      </c>
      <c r="Q53" s="104">
        <v>53.488372093023251</v>
      </c>
    </row>
    <row r="54" spans="1:20" ht="12.75" customHeight="1">
      <c r="A54" s="402" t="s">
        <v>213</v>
      </c>
      <c r="B54" s="402"/>
      <c r="C54" s="402"/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2"/>
      <c r="O54" s="402"/>
      <c r="P54" s="402"/>
      <c r="Q54" s="402"/>
    </row>
    <row r="55" spans="1:20">
      <c r="A55" s="14" t="s">
        <v>32</v>
      </c>
      <c r="B55" s="37">
        <v>1.2924744632061704</v>
      </c>
      <c r="C55" s="35">
        <v>0.8200258955545966</v>
      </c>
      <c r="D55" s="110">
        <v>1.5625</v>
      </c>
      <c r="E55" s="35">
        <v>23.232323232323232</v>
      </c>
      <c r="F55" s="35">
        <v>0.71295722256664606</v>
      </c>
      <c r="G55" s="35">
        <v>0.27322404371584702</v>
      </c>
      <c r="H55" s="106" t="s">
        <v>30</v>
      </c>
      <c r="I55" s="36">
        <v>17.901234567901234</v>
      </c>
      <c r="J55" s="37">
        <v>1.4139066434243657</v>
      </c>
      <c r="K55" s="35">
        <v>0.99940035978412955</v>
      </c>
      <c r="L55" s="106" t="s">
        <v>30</v>
      </c>
      <c r="M55" s="35">
        <v>23.711340206185564</v>
      </c>
      <c r="N55" s="35">
        <v>1.0178857059764432</v>
      </c>
      <c r="O55" s="35">
        <v>0.61654135338345861</v>
      </c>
      <c r="P55" s="106" t="s">
        <v>30</v>
      </c>
      <c r="Q55" s="36">
        <v>18.354430379746837</v>
      </c>
    </row>
    <row r="56" spans="1:20">
      <c r="A56" s="49" t="s">
        <v>33</v>
      </c>
      <c r="B56" s="53">
        <v>0.58369814467375447</v>
      </c>
      <c r="C56" s="52">
        <v>0.45317220543806652</v>
      </c>
      <c r="D56" s="111">
        <v>1.5625</v>
      </c>
      <c r="E56" s="52">
        <v>6.0606060606060606</v>
      </c>
      <c r="F56" s="107" t="s">
        <v>30</v>
      </c>
      <c r="G56" s="107" t="s">
        <v>30</v>
      </c>
      <c r="H56" s="107" t="s">
        <v>30</v>
      </c>
      <c r="I56" s="108" t="s">
        <v>30</v>
      </c>
      <c r="J56" s="53">
        <v>0.54232035638194842</v>
      </c>
      <c r="K56" s="52">
        <v>0.43973615830501694</v>
      </c>
      <c r="L56" s="107" t="s">
        <v>30</v>
      </c>
      <c r="M56" s="52">
        <v>6.1855670103092786</v>
      </c>
      <c r="N56" s="107" t="s">
        <v>30</v>
      </c>
      <c r="O56" s="107" t="s">
        <v>30</v>
      </c>
      <c r="P56" s="107" t="s">
        <v>30</v>
      </c>
      <c r="Q56" s="108" t="s">
        <v>30</v>
      </c>
    </row>
    <row r="57" spans="1:20">
      <c r="A57" s="14" t="s">
        <v>34</v>
      </c>
      <c r="B57" s="37">
        <v>0.31269543464665417</v>
      </c>
      <c r="C57" s="35">
        <v>0.2589555459646094</v>
      </c>
      <c r="D57" s="106" t="s">
        <v>30</v>
      </c>
      <c r="E57" s="35">
        <v>3.0303030303030303</v>
      </c>
      <c r="F57" s="35">
        <v>0.21698698078115314</v>
      </c>
      <c r="G57" s="112" t="s">
        <v>30</v>
      </c>
      <c r="H57" s="106" t="s">
        <v>30</v>
      </c>
      <c r="I57" s="36">
        <v>0.61728395061728392</v>
      </c>
      <c r="J57" s="37">
        <v>0.2324230098779779</v>
      </c>
      <c r="K57" s="35">
        <v>0.17989206476114331</v>
      </c>
      <c r="L57" s="106" t="s">
        <v>30</v>
      </c>
      <c r="M57" s="35">
        <v>3.0927835051546393</v>
      </c>
      <c r="N57" s="35">
        <v>0.26174203867965684</v>
      </c>
      <c r="O57" s="112" t="s">
        <v>30</v>
      </c>
      <c r="P57" s="106" t="s">
        <v>30</v>
      </c>
      <c r="Q57" s="36">
        <v>0.63291139240506333</v>
      </c>
    </row>
    <row r="58" spans="1:20">
      <c r="A58" s="49" t="s">
        <v>35</v>
      </c>
      <c r="B58" s="53">
        <v>0.29184907233687724</v>
      </c>
      <c r="C58" s="52">
        <v>0.30211480362537763</v>
      </c>
      <c r="D58" s="107" t="s">
        <v>30</v>
      </c>
      <c r="E58" s="52">
        <v>0</v>
      </c>
      <c r="F58" s="52">
        <v>1.3484190948543089</v>
      </c>
      <c r="G58" s="52">
        <v>1.398264223722276</v>
      </c>
      <c r="H58" s="107" t="s">
        <v>30</v>
      </c>
      <c r="I58" s="54">
        <v>0</v>
      </c>
      <c r="J58" s="53">
        <v>0.29052876234747238</v>
      </c>
      <c r="K58" s="52">
        <v>0.29982010793523889</v>
      </c>
      <c r="L58" s="107" t="s">
        <v>30</v>
      </c>
      <c r="M58" s="52">
        <v>0</v>
      </c>
      <c r="N58" s="52">
        <v>1.3668750908826524</v>
      </c>
      <c r="O58" s="52">
        <v>1.4135338345864663</v>
      </c>
      <c r="P58" s="107" t="s">
        <v>30</v>
      </c>
      <c r="Q58" s="108" t="s">
        <v>30</v>
      </c>
    </row>
    <row r="59" spans="1:20">
      <c r="A59" s="14" t="s">
        <v>36</v>
      </c>
      <c r="B59" s="37">
        <v>0.54200542005420049</v>
      </c>
      <c r="C59" s="35">
        <v>0.30211480362537763</v>
      </c>
      <c r="D59" s="106" t="s">
        <v>30</v>
      </c>
      <c r="E59" s="35">
        <v>12.121212121212121</v>
      </c>
      <c r="F59" s="35">
        <v>4.1692498450092996</v>
      </c>
      <c r="G59" s="35">
        <v>3.6162005785920921</v>
      </c>
      <c r="H59" s="35">
        <v>5.8823529411764701</v>
      </c>
      <c r="I59" s="36">
        <v>24.691358024691358</v>
      </c>
      <c r="J59" s="37">
        <v>0.50358318806895219</v>
      </c>
      <c r="K59" s="35">
        <v>0.31980811513092144</v>
      </c>
      <c r="L59" s="106" t="s">
        <v>30</v>
      </c>
      <c r="M59" s="35">
        <v>10.309278350515463</v>
      </c>
      <c r="N59" s="35">
        <v>4.5223207794096263</v>
      </c>
      <c r="O59" s="35">
        <v>3.9097744360902258</v>
      </c>
      <c r="P59" s="35">
        <v>8.695652173913043</v>
      </c>
      <c r="Q59" s="36">
        <v>28.481012658227851</v>
      </c>
    </row>
    <row r="60" spans="1:20">
      <c r="A60" s="49" t="s">
        <v>37</v>
      </c>
      <c r="B60" s="53">
        <v>4.1901188242651655</v>
      </c>
      <c r="C60" s="52">
        <v>3.7764350453172204</v>
      </c>
      <c r="D60" s="52">
        <v>6.25</v>
      </c>
      <c r="E60" s="52">
        <v>22.222222222222221</v>
      </c>
      <c r="F60" s="52">
        <v>13.70117792932424</v>
      </c>
      <c r="G60" s="52">
        <v>13.468338154934104</v>
      </c>
      <c r="H60" s="52">
        <v>5.8823529411764701</v>
      </c>
      <c r="I60" s="54">
        <v>25.925925925925924</v>
      </c>
      <c r="J60" s="53">
        <v>3.9899283362386213</v>
      </c>
      <c r="K60" s="52">
        <v>3.5978412952228664</v>
      </c>
      <c r="L60" s="52">
        <v>6.3492063492063489</v>
      </c>
      <c r="M60" s="52">
        <v>22.680412371134022</v>
      </c>
      <c r="N60" s="52">
        <v>13.741457030681984</v>
      </c>
      <c r="O60" s="52">
        <v>13.548872180451127</v>
      </c>
      <c r="P60" s="52">
        <v>7.2463768115942031</v>
      </c>
      <c r="Q60" s="54">
        <v>24.683544303797468</v>
      </c>
    </row>
    <row r="61" spans="1:20">
      <c r="A61" s="14" t="s">
        <v>38</v>
      </c>
      <c r="B61" s="37">
        <v>15.634771732332709</v>
      </c>
      <c r="C61" s="35">
        <v>16.098403107466552</v>
      </c>
      <c r="D61" s="35">
        <v>3.125</v>
      </c>
      <c r="E61" s="35">
        <v>2.0202020202020203</v>
      </c>
      <c r="F61" s="35">
        <v>16.955982641041537</v>
      </c>
      <c r="G61" s="35">
        <v>16.988106718097072</v>
      </c>
      <c r="H61" s="35">
        <v>7.3529411764705888</v>
      </c>
      <c r="I61" s="36">
        <v>19.753086419753085</v>
      </c>
      <c r="J61" s="37">
        <v>15.049389889599071</v>
      </c>
      <c r="K61" s="35">
        <v>15.450729562262641</v>
      </c>
      <c r="L61" s="35">
        <v>1.5873015873015872</v>
      </c>
      <c r="M61" s="35">
        <v>3.0927835051546393</v>
      </c>
      <c r="N61" s="35">
        <v>16.504289661189471</v>
      </c>
      <c r="O61" s="35">
        <v>16.496240601503757</v>
      </c>
      <c r="P61" s="35">
        <v>8.695652173913043</v>
      </c>
      <c r="Q61" s="36">
        <v>20.253164556962027</v>
      </c>
    </row>
    <row r="62" spans="1:20">
      <c r="A62" s="49" t="s">
        <v>39</v>
      </c>
      <c r="B62" s="101">
        <v>98.20721284135918</v>
      </c>
      <c r="C62" s="103">
        <v>98.813120414328864</v>
      </c>
      <c r="D62" s="103">
        <v>95.3125</v>
      </c>
      <c r="E62" s="103">
        <v>71.717171717171709</v>
      </c>
      <c r="F62" s="103">
        <v>94.544327340359587</v>
      </c>
      <c r="G62" s="103">
        <v>95.596271295403412</v>
      </c>
      <c r="H62" s="103">
        <v>94.117647058823522</v>
      </c>
      <c r="I62" s="104">
        <v>54.320987654320987</v>
      </c>
      <c r="J62" s="101">
        <v>98.431144683323652</v>
      </c>
      <c r="K62" s="103">
        <v>98.920647611433139</v>
      </c>
      <c r="L62" s="103">
        <v>98.412698412698404</v>
      </c>
      <c r="M62" s="103">
        <v>73.19587628865979</v>
      </c>
      <c r="N62" s="103">
        <v>94.561582085211569</v>
      </c>
      <c r="O62" s="103">
        <v>95.563909774436098</v>
      </c>
      <c r="P62" s="103">
        <v>92.753623188405797</v>
      </c>
      <c r="Q62" s="104">
        <v>53.164556962025308</v>
      </c>
    </row>
    <row r="63" spans="1:20" ht="12.75" customHeight="1">
      <c r="A63" s="401" t="s">
        <v>27</v>
      </c>
      <c r="B63" s="401"/>
      <c r="C63" s="401"/>
      <c r="D63" s="401"/>
      <c r="E63" s="401"/>
      <c r="F63" s="401"/>
      <c r="G63" s="401"/>
      <c r="H63" s="401"/>
      <c r="I63" s="401"/>
      <c r="J63" s="401"/>
      <c r="K63" s="401"/>
      <c r="L63" s="401"/>
      <c r="M63" s="401"/>
      <c r="N63" s="401"/>
      <c r="O63" s="401"/>
      <c r="P63" s="401"/>
      <c r="Q63" s="401"/>
    </row>
    <row r="64" spans="1:20">
      <c r="A64" s="14" t="s">
        <v>32</v>
      </c>
      <c r="B64" s="37">
        <v>26.900584795321635</v>
      </c>
      <c r="C64" s="35">
        <v>26.382189239332099</v>
      </c>
      <c r="D64" s="35">
        <v>15.217391304347828</v>
      </c>
      <c r="E64" s="35">
        <v>29.975124378109452</v>
      </c>
      <c r="F64" s="35">
        <v>5.8479532163742682</v>
      </c>
      <c r="G64" s="35">
        <v>4.6758767268862913</v>
      </c>
      <c r="H64" s="106" t="s">
        <v>30</v>
      </c>
      <c r="I64" s="36">
        <v>11.555555555555555</v>
      </c>
      <c r="J64" s="37">
        <v>28.609625668449194</v>
      </c>
      <c r="K64" s="35">
        <v>28.592162554426704</v>
      </c>
      <c r="L64" s="35">
        <v>13.978494623655912</v>
      </c>
      <c r="M64" s="35">
        <v>30.190796857463525</v>
      </c>
      <c r="N64" s="35">
        <v>6.3141278610891876</v>
      </c>
      <c r="O64" s="35">
        <v>5.5356227575602253</v>
      </c>
      <c r="P64" s="106" t="s">
        <v>30</v>
      </c>
      <c r="Q64" s="36">
        <v>10.058027079303674</v>
      </c>
    </row>
    <row r="65" spans="1:38">
      <c r="A65" s="49" t="s">
        <v>33</v>
      </c>
      <c r="B65" s="53">
        <v>10.526315789473683</v>
      </c>
      <c r="C65" s="52">
        <v>11.465677179962894</v>
      </c>
      <c r="D65" s="52">
        <v>10.869565217391305</v>
      </c>
      <c r="E65" s="52">
        <v>7.3383084577114426</v>
      </c>
      <c r="F65" s="107" t="s">
        <v>30</v>
      </c>
      <c r="G65" s="107" t="s">
        <v>30</v>
      </c>
      <c r="H65" s="107" t="s">
        <v>30</v>
      </c>
      <c r="I65" s="108" t="s">
        <v>30</v>
      </c>
      <c r="J65" s="53">
        <v>10.481283422459892</v>
      </c>
      <c r="K65" s="52">
        <v>11.756168359941945</v>
      </c>
      <c r="L65" s="52">
        <v>10.75268817204301</v>
      </c>
      <c r="M65" s="52">
        <v>6.5095398428731759</v>
      </c>
      <c r="N65" s="107" t="s">
        <v>30</v>
      </c>
      <c r="O65" s="107" t="s">
        <v>30</v>
      </c>
      <c r="P65" s="107" t="s">
        <v>30</v>
      </c>
      <c r="Q65" s="108" t="s">
        <v>30</v>
      </c>
    </row>
    <row r="66" spans="1:38">
      <c r="A66" s="14" t="s">
        <v>34</v>
      </c>
      <c r="B66" s="37">
        <v>9.10609857978279</v>
      </c>
      <c r="C66" s="35">
        <v>8.5714285714285712</v>
      </c>
      <c r="D66" s="106" t="s">
        <v>30</v>
      </c>
      <c r="E66" s="35">
        <v>11.940298507462686</v>
      </c>
      <c r="F66" s="35">
        <v>2.3391812865497075</v>
      </c>
      <c r="G66" s="35">
        <v>1.9128586609989375</v>
      </c>
      <c r="H66" s="106" t="s">
        <v>30</v>
      </c>
      <c r="I66" s="36">
        <v>4.4444444444444446</v>
      </c>
      <c r="J66" s="37">
        <v>11.898395721925134</v>
      </c>
      <c r="K66" s="35">
        <v>11.248185776487665</v>
      </c>
      <c r="L66" s="106" t="s">
        <v>30</v>
      </c>
      <c r="M66" s="35">
        <v>15.151515151515152</v>
      </c>
      <c r="N66" s="35">
        <v>2.8413575374901301</v>
      </c>
      <c r="O66" s="35">
        <v>2.5115325474115839</v>
      </c>
      <c r="P66" s="106" t="s">
        <v>30</v>
      </c>
      <c r="Q66" s="36">
        <v>4.4487427466150873</v>
      </c>
    </row>
    <row r="67" spans="1:38">
      <c r="A67" s="49" t="s">
        <v>35</v>
      </c>
      <c r="B67" s="53">
        <v>7.0732386521860207</v>
      </c>
      <c r="C67" s="52">
        <v>3.116883116883117</v>
      </c>
      <c r="D67" s="107" t="s">
        <v>30</v>
      </c>
      <c r="E67" s="52">
        <v>21.144278606965177</v>
      </c>
      <c r="F67" s="52">
        <v>8.4795321637426895</v>
      </c>
      <c r="G67" s="52">
        <v>5.2072263549415512</v>
      </c>
      <c r="H67" s="52">
        <v>1.6129032258064515</v>
      </c>
      <c r="I67" s="54">
        <v>23.111111111111111</v>
      </c>
      <c r="J67" s="53">
        <v>8.5828877005347604</v>
      </c>
      <c r="K67" s="52">
        <v>3.0116110304789547</v>
      </c>
      <c r="L67" s="107" t="s">
        <v>30</v>
      </c>
      <c r="M67" s="52">
        <v>26.711560044893378</v>
      </c>
      <c r="N67" s="52">
        <v>9.5106550907655887</v>
      </c>
      <c r="O67" s="52">
        <v>4.9718093285494618</v>
      </c>
      <c r="P67" s="52">
        <v>1.5151515151515151</v>
      </c>
      <c r="Q67" s="54">
        <v>27.659574468085108</v>
      </c>
    </row>
    <row r="68" spans="1:38">
      <c r="A68" s="14" t="s">
        <v>36</v>
      </c>
      <c r="B68" s="37">
        <v>14.007240323029796</v>
      </c>
      <c r="C68" s="35">
        <v>7.4953617810760669</v>
      </c>
      <c r="D68" s="35">
        <v>16.304347826086957</v>
      </c>
      <c r="E68" s="35">
        <v>35.572139303482587</v>
      </c>
      <c r="F68" s="35">
        <v>23.308270676691727</v>
      </c>
      <c r="G68" s="35">
        <v>16.7375132837407</v>
      </c>
      <c r="H68" s="35">
        <v>40.322580645161288</v>
      </c>
      <c r="I68" s="36">
        <v>48.444444444444443</v>
      </c>
      <c r="J68" s="37">
        <v>15.561497326203208</v>
      </c>
      <c r="K68" s="35">
        <v>7.4020319303338171</v>
      </c>
      <c r="L68" s="35">
        <v>17.20430107526882</v>
      </c>
      <c r="M68" s="35">
        <v>40.628507295173961</v>
      </c>
      <c r="N68" s="35">
        <v>25.532754538279402</v>
      </c>
      <c r="O68" s="35">
        <v>18.298308559712968</v>
      </c>
      <c r="P68" s="35">
        <v>39.393939393939391</v>
      </c>
      <c r="Q68" s="36">
        <v>51.063829787234042</v>
      </c>
    </row>
    <row r="69" spans="1:38">
      <c r="A69" s="49" t="s">
        <v>37</v>
      </c>
      <c r="B69" s="53">
        <v>9.5795043163464211</v>
      </c>
      <c r="C69" s="52">
        <v>9.9814471243042675</v>
      </c>
      <c r="D69" s="52">
        <v>2.1739130434782608</v>
      </c>
      <c r="E69" s="52">
        <v>9.0796019900497509</v>
      </c>
      <c r="F69" s="52">
        <v>13.283208020050125</v>
      </c>
      <c r="G69" s="52">
        <v>12.06163655685441</v>
      </c>
      <c r="H69" s="52">
        <v>1.6129032258064515</v>
      </c>
      <c r="I69" s="54">
        <v>20</v>
      </c>
      <c r="J69" s="53">
        <v>9.117647058823529</v>
      </c>
      <c r="K69" s="52">
        <v>9.5791001451378808</v>
      </c>
      <c r="L69" s="52">
        <v>1.0752688172043012</v>
      </c>
      <c r="M69" s="52">
        <v>8.5297418630751967</v>
      </c>
      <c r="N69" s="52">
        <v>12.943962115232832</v>
      </c>
      <c r="O69" s="52">
        <v>12.096360840594567</v>
      </c>
      <c r="P69" s="52">
        <v>1.5151515151515151</v>
      </c>
      <c r="Q69" s="54">
        <v>17.60154738878143</v>
      </c>
    </row>
    <row r="70" spans="1:38">
      <c r="A70" s="14" t="s">
        <v>38</v>
      </c>
      <c r="B70" s="37">
        <v>7.8251183514341403</v>
      </c>
      <c r="C70" s="35">
        <v>5.6029684601113168</v>
      </c>
      <c r="D70" s="35">
        <v>8.695652173913043</v>
      </c>
      <c r="E70" s="35">
        <v>15.17412935323383</v>
      </c>
      <c r="F70" s="35">
        <v>17.000835421888052</v>
      </c>
      <c r="G70" s="35">
        <v>15.409139213602552</v>
      </c>
      <c r="H70" s="35">
        <v>27.419354838709676</v>
      </c>
      <c r="I70" s="36">
        <v>22.222222222222221</v>
      </c>
      <c r="J70" s="37">
        <v>10.748663101604278</v>
      </c>
      <c r="K70" s="35">
        <v>7.2206095791001452</v>
      </c>
      <c r="L70" s="35">
        <v>6.4516129032258061</v>
      </c>
      <c r="M70" s="35">
        <v>22.109988776655442</v>
      </c>
      <c r="N70" s="35">
        <v>19.573796369376481</v>
      </c>
      <c r="O70" s="35">
        <v>17.016914402870324</v>
      </c>
      <c r="P70" s="35">
        <v>30.303030303030305</v>
      </c>
      <c r="Q70" s="36">
        <v>27.852998065764023</v>
      </c>
    </row>
    <row r="71" spans="1:38">
      <c r="A71" s="49" t="s">
        <v>39</v>
      </c>
      <c r="B71" s="101">
        <v>77.917014759120022</v>
      </c>
      <c r="C71" s="103">
        <v>82.152133580705012</v>
      </c>
      <c r="D71" s="103">
        <v>76.08695652173914</v>
      </c>
      <c r="E71" s="103">
        <v>63.930348258706474</v>
      </c>
      <c r="F71" s="103">
        <v>73.934837092731826</v>
      </c>
      <c r="G71" s="103">
        <v>80.286928799149834</v>
      </c>
      <c r="H71" s="103">
        <v>48.387096774193552</v>
      </c>
      <c r="I71" s="104">
        <v>50.888888888888886</v>
      </c>
      <c r="J71" s="101">
        <v>77.941176470588232</v>
      </c>
      <c r="K71" s="103">
        <v>82.438316400580547</v>
      </c>
      <c r="L71" s="103">
        <v>75.268817204301072</v>
      </c>
      <c r="M71" s="103">
        <v>64.309764309764304</v>
      </c>
      <c r="N71" s="103">
        <v>73.677979479084456</v>
      </c>
      <c r="O71" s="103">
        <v>79.907739620707332</v>
      </c>
      <c r="P71" s="103">
        <v>50</v>
      </c>
      <c r="Q71" s="104">
        <v>53.191489361702125</v>
      </c>
    </row>
    <row r="72" spans="1:38" ht="12.75" customHeight="1">
      <c r="A72" s="398" t="s">
        <v>13</v>
      </c>
      <c r="B72" s="398"/>
      <c r="C72" s="398"/>
      <c r="D72" s="398"/>
      <c r="E72" s="398"/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98"/>
    </row>
    <row r="73" spans="1:38">
      <c r="A73" s="14" t="s">
        <v>1</v>
      </c>
      <c r="B73" s="42">
        <v>8787</v>
      </c>
      <c r="C73" s="40">
        <v>7728</v>
      </c>
      <c r="D73" s="40">
        <v>156</v>
      </c>
      <c r="E73" s="40">
        <v>903</v>
      </c>
      <c r="F73" s="40">
        <v>8982</v>
      </c>
      <c r="G73" s="40">
        <v>8240</v>
      </c>
      <c r="H73" s="40">
        <v>130</v>
      </c>
      <c r="I73" s="41">
        <v>612</v>
      </c>
      <c r="J73" s="42">
        <v>9050</v>
      </c>
      <c r="K73" s="40">
        <v>7893</v>
      </c>
      <c r="L73" s="40">
        <v>156</v>
      </c>
      <c r="M73" s="40">
        <v>1001</v>
      </c>
      <c r="N73" s="42">
        <v>9444</v>
      </c>
      <c r="O73" s="40">
        <v>8621</v>
      </c>
      <c r="P73" s="40">
        <v>135</v>
      </c>
      <c r="Q73" s="41">
        <v>688</v>
      </c>
      <c r="R73" s="92"/>
      <c r="S73" s="92"/>
      <c r="T73" s="92"/>
    </row>
    <row r="74" spans="1:38">
      <c r="A74" s="316" t="s">
        <v>28</v>
      </c>
      <c r="B74" s="57">
        <v>4342</v>
      </c>
      <c r="C74" s="55">
        <v>4218</v>
      </c>
      <c r="D74" s="55">
        <v>47</v>
      </c>
      <c r="E74" s="55">
        <v>77</v>
      </c>
      <c r="F74" s="55">
        <v>5910</v>
      </c>
      <c r="G74" s="55">
        <v>5713</v>
      </c>
      <c r="H74" s="55">
        <v>46</v>
      </c>
      <c r="I74" s="56">
        <v>151</v>
      </c>
      <c r="J74" s="57">
        <v>4706</v>
      </c>
      <c r="K74" s="55">
        <v>4585</v>
      </c>
      <c r="L74" s="55">
        <v>46</v>
      </c>
      <c r="M74" s="55">
        <v>75</v>
      </c>
      <c r="N74" s="57">
        <v>6330</v>
      </c>
      <c r="O74" s="55">
        <v>6136</v>
      </c>
      <c r="P74" s="55">
        <v>47</v>
      </c>
      <c r="Q74" s="56">
        <v>147</v>
      </c>
      <c r="R74" s="92"/>
      <c r="S74" s="92"/>
      <c r="T74" s="92"/>
    </row>
    <row r="75" spans="1:38" ht="12.75" customHeight="1">
      <c r="A75" s="317" t="s">
        <v>97</v>
      </c>
      <c r="B75" s="42">
        <v>399</v>
      </c>
      <c r="C75" s="40">
        <v>399</v>
      </c>
      <c r="D75" s="112" t="s">
        <v>30</v>
      </c>
      <c r="E75" s="106" t="s">
        <v>30</v>
      </c>
      <c r="F75" s="40">
        <v>136</v>
      </c>
      <c r="G75" s="40">
        <v>136</v>
      </c>
      <c r="H75" s="112" t="s">
        <v>30</v>
      </c>
      <c r="I75" s="106" t="s">
        <v>30</v>
      </c>
      <c r="J75" s="42">
        <v>457</v>
      </c>
      <c r="K75" s="40">
        <v>418</v>
      </c>
      <c r="L75" s="135">
        <v>17</v>
      </c>
      <c r="M75" s="135">
        <v>22</v>
      </c>
      <c r="N75" s="42">
        <v>547</v>
      </c>
      <c r="O75" s="40">
        <v>514</v>
      </c>
      <c r="P75" s="135">
        <v>22</v>
      </c>
      <c r="Q75" s="136">
        <v>11</v>
      </c>
      <c r="R75" s="92"/>
      <c r="S75" s="92"/>
      <c r="T75" s="92"/>
    </row>
    <row r="76" spans="1:38" ht="12.75" customHeight="1">
      <c r="A76" s="318" t="s">
        <v>27</v>
      </c>
      <c r="B76" s="96">
        <v>3591</v>
      </c>
      <c r="C76" s="94">
        <v>2695</v>
      </c>
      <c r="D76" s="94">
        <v>92</v>
      </c>
      <c r="E76" s="94">
        <v>804</v>
      </c>
      <c r="F76" s="94">
        <v>2394</v>
      </c>
      <c r="G76" s="94">
        <v>1882</v>
      </c>
      <c r="H76" s="94">
        <v>62</v>
      </c>
      <c r="I76" s="95">
        <v>450</v>
      </c>
      <c r="J76" s="96">
        <v>3740</v>
      </c>
      <c r="K76" s="94">
        <v>2756</v>
      </c>
      <c r="L76" s="94">
        <v>93</v>
      </c>
      <c r="M76" s="94">
        <v>891</v>
      </c>
      <c r="N76" s="96">
        <v>2534</v>
      </c>
      <c r="O76" s="94">
        <v>1951</v>
      </c>
      <c r="P76" s="94">
        <v>66</v>
      </c>
      <c r="Q76" s="95">
        <v>517</v>
      </c>
      <c r="R76" s="92"/>
      <c r="S76" s="92"/>
      <c r="T76" s="92"/>
    </row>
    <row r="77" spans="1:38" s="12" customFormat="1" ht="17.25" customHeight="1">
      <c r="A77" s="392" t="s">
        <v>144</v>
      </c>
      <c r="B77" s="392"/>
      <c r="C77" s="392"/>
      <c r="D77" s="392"/>
      <c r="E77" s="392"/>
      <c r="F77" s="392"/>
      <c r="G77" s="392"/>
      <c r="H77" s="392"/>
      <c r="I77" s="392"/>
      <c r="J77" s="392"/>
      <c r="K77" s="392"/>
      <c r="L77" s="392"/>
      <c r="M77" s="392"/>
      <c r="N77" s="392"/>
      <c r="O77" s="392"/>
      <c r="P77" s="392"/>
      <c r="Q77" s="392"/>
      <c r="R77" s="31"/>
      <c r="AA77" s="31"/>
      <c r="AJ77" s="93"/>
      <c r="AK77" s="93"/>
      <c r="AL77" s="93"/>
    </row>
    <row r="78" spans="1:38">
      <c r="G78" s="15"/>
      <c r="I78" s="15"/>
      <c r="R78" s="15"/>
      <c r="AA78" s="15"/>
      <c r="AJ78" s="92"/>
      <c r="AK78" s="92"/>
      <c r="AL78" s="92"/>
    </row>
    <row r="79" spans="1:38">
      <c r="A79" s="12"/>
      <c r="G79" s="15"/>
      <c r="I79" s="15"/>
      <c r="R79" s="15"/>
      <c r="V79" s="15"/>
      <c r="Z79" s="15"/>
      <c r="AA79" s="15"/>
    </row>
    <row r="80" spans="1:38">
      <c r="G80" s="15"/>
      <c r="I80" s="15"/>
      <c r="R80" s="15"/>
      <c r="V80" s="15"/>
      <c r="Z80" s="15"/>
      <c r="AA80" s="15"/>
    </row>
    <row r="81" spans="7:27">
      <c r="G81" s="15"/>
      <c r="I81" s="15"/>
      <c r="R81" s="15"/>
      <c r="AA81" s="15"/>
    </row>
    <row r="82" spans="7:27">
      <c r="G82" s="15"/>
      <c r="I82" s="15"/>
      <c r="R82" s="15"/>
      <c r="V82" s="15"/>
      <c r="Z82" s="15"/>
      <c r="AA82" s="15"/>
    </row>
    <row r="83" spans="7:27">
      <c r="G83" s="15"/>
      <c r="I83" s="15"/>
      <c r="R83" s="15"/>
      <c r="AA83" s="15"/>
    </row>
    <row r="84" spans="7:27">
      <c r="G84" s="15"/>
      <c r="I84" s="15"/>
      <c r="R84" s="15"/>
      <c r="AA84" s="15"/>
    </row>
    <row r="85" spans="7:27">
      <c r="G85" s="15"/>
      <c r="I85" s="15"/>
      <c r="R85" s="15"/>
      <c r="AA85" s="15"/>
    </row>
    <row r="86" spans="7:27">
      <c r="G86" s="15"/>
      <c r="I86" s="15"/>
      <c r="R86" s="15"/>
      <c r="AA86" s="15"/>
    </row>
    <row r="87" spans="7:27">
      <c r="G87" s="15"/>
      <c r="I87" s="15"/>
      <c r="R87" s="15"/>
      <c r="AA87" s="15"/>
    </row>
    <row r="88" spans="7:27">
      <c r="G88" s="15"/>
      <c r="I88" s="15"/>
      <c r="R88" s="15"/>
      <c r="AA88" s="15"/>
    </row>
    <row r="89" spans="7:27">
      <c r="G89" s="15"/>
      <c r="I89" s="15"/>
      <c r="R89" s="15"/>
      <c r="AA89" s="15"/>
    </row>
  </sheetData>
  <mergeCells count="43">
    <mergeCell ref="A54:Q54"/>
    <mergeCell ref="J40:Q40"/>
    <mergeCell ref="A1:Q1"/>
    <mergeCell ref="O42:Q42"/>
    <mergeCell ref="A2:Q2"/>
    <mergeCell ref="A45:Q45"/>
    <mergeCell ref="J3:Q3"/>
    <mergeCell ref="B4:E4"/>
    <mergeCell ref="F4:I4"/>
    <mergeCell ref="J4:M4"/>
    <mergeCell ref="N4:Q4"/>
    <mergeCell ref="A72:Q72"/>
    <mergeCell ref="B7:Q7"/>
    <mergeCell ref="A8:Q8"/>
    <mergeCell ref="A17:Q17"/>
    <mergeCell ref="A26:Q26"/>
    <mergeCell ref="A35:Q35"/>
    <mergeCell ref="F41:I41"/>
    <mergeCell ref="J41:M41"/>
    <mergeCell ref="N41:Q41"/>
    <mergeCell ref="A40:A44"/>
    <mergeCell ref="B40:I40"/>
    <mergeCell ref="B41:E41"/>
    <mergeCell ref="B44:Q44"/>
    <mergeCell ref="A3:A7"/>
    <mergeCell ref="B3:I3"/>
    <mergeCell ref="A63:Q63"/>
    <mergeCell ref="A77:Q77"/>
    <mergeCell ref="B5:B6"/>
    <mergeCell ref="F5:F6"/>
    <mergeCell ref="J5:J6"/>
    <mergeCell ref="N5:N6"/>
    <mergeCell ref="C5:E5"/>
    <mergeCell ref="G5:I5"/>
    <mergeCell ref="K5:M5"/>
    <mergeCell ref="O5:Q5"/>
    <mergeCell ref="B42:B43"/>
    <mergeCell ref="C42:E42"/>
    <mergeCell ref="F42:F43"/>
    <mergeCell ref="G42:I42"/>
    <mergeCell ref="J42:J43"/>
    <mergeCell ref="K42:M42"/>
    <mergeCell ref="N42:N43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63" orientation="portrait" r:id="rId1"/>
  <headerFooter>
    <oddHeader>&amp;CBildungsbericht 2020 - Tabellen F1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67"/>
  <sheetViews>
    <sheetView zoomScaleNormal="100" zoomScaleSheetLayoutView="90" workbookViewId="0">
      <selection activeCell="A24" sqref="A24:Y24"/>
    </sheetView>
  </sheetViews>
  <sheetFormatPr baseColWidth="10" defaultRowHeight="12.75"/>
  <cols>
    <col min="1" max="1" width="31.140625" customWidth="1"/>
    <col min="2" max="25" width="6.28515625" customWidth="1"/>
    <col min="26" max="27" width="11.42578125" style="190"/>
    <col min="28" max="28" width="12.28515625" style="190" customWidth="1"/>
    <col min="29" max="53" width="11.42578125" style="190"/>
  </cols>
  <sheetData>
    <row r="1" spans="1:26" s="190" customFormat="1" ht="24" customHeight="1">
      <c r="A1" s="372" t="s">
        <v>29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</row>
    <row r="2" spans="1:26" s="206" customFormat="1" ht="15" customHeight="1">
      <c r="A2" s="384" t="s">
        <v>187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</row>
    <row r="3" spans="1:26">
      <c r="A3" s="385" t="s">
        <v>108</v>
      </c>
      <c r="B3" s="413" t="s">
        <v>190</v>
      </c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3" t="s">
        <v>189</v>
      </c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</row>
    <row r="4" spans="1:26">
      <c r="A4" s="386"/>
      <c r="B4" s="105">
        <v>1995</v>
      </c>
      <c r="C4" s="105">
        <v>2000</v>
      </c>
      <c r="D4" s="105">
        <v>2005</v>
      </c>
      <c r="E4" s="105">
        <v>2010</v>
      </c>
      <c r="F4" s="105">
        <v>2011</v>
      </c>
      <c r="G4" s="105">
        <v>2012</v>
      </c>
      <c r="H4" s="105">
        <v>2013</v>
      </c>
      <c r="I4" s="105">
        <v>2014</v>
      </c>
      <c r="J4" s="105">
        <v>2015</v>
      </c>
      <c r="K4" s="105">
        <v>2016</v>
      </c>
      <c r="L4" s="105">
        <v>2017</v>
      </c>
      <c r="M4" s="246">
        <v>2018</v>
      </c>
      <c r="N4" s="105">
        <v>1995</v>
      </c>
      <c r="O4" s="105">
        <v>2000</v>
      </c>
      <c r="P4" s="105">
        <v>2005</v>
      </c>
      <c r="Q4" s="105">
        <v>2010</v>
      </c>
      <c r="R4" s="105">
        <v>2011</v>
      </c>
      <c r="S4" s="105">
        <v>2012</v>
      </c>
      <c r="T4" s="105">
        <v>2013</v>
      </c>
      <c r="U4" s="105">
        <v>2014</v>
      </c>
      <c r="V4" s="105">
        <v>2015</v>
      </c>
      <c r="W4" s="105">
        <v>2016</v>
      </c>
      <c r="X4" s="105">
        <v>2017</v>
      </c>
      <c r="Y4" s="246">
        <v>2018</v>
      </c>
      <c r="Z4" s="193"/>
    </row>
    <row r="5" spans="1:26">
      <c r="A5" s="387"/>
      <c r="B5" s="390" t="s">
        <v>109</v>
      </c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193"/>
    </row>
    <row r="6" spans="1:26">
      <c r="A6" s="4" t="s">
        <v>1</v>
      </c>
      <c r="B6" s="147">
        <v>100</v>
      </c>
      <c r="C6" s="147">
        <v>100</v>
      </c>
      <c r="D6" s="148">
        <v>100</v>
      </c>
      <c r="E6" s="148">
        <v>100</v>
      </c>
      <c r="F6" s="148">
        <v>100</v>
      </c>
      <c r="G6" s="148">
        <v>100</v>
      </c>
      <c r="H6" s="147">
        <v>100</v>
      </c>
      <c r="I6" s="149">
        <v>100</v>
      </c>
      <c r="J6" s="147">
        <v>100</v>
      </c>
      <c r="K6" s="149">
        <v>100</v>
      </c>
      <c r="L6" s="149">
        <v>100</v>
      </c>
      <c r="M6" s="147">
        <v>100</v>
      </c>
      <c r="N6" s="147">
        <v>100</v>
      </c>
      <c r="O6" s="147">
        <v>100</v>
      </c>
      <c r="P6" s="148">
        <v>100</v>
      </c>
      <c r="Q6" s="148">
        <v>100</v>
      </c>
      <c r="R6" s="148">
        <v>100</v>
      </c>
      <c r="S6" s="148">
        <v>100</v>
      </c>
      <c r="T6" s="147">
        <v>100</v>
      </c>
      <c r="U6" s="149">
        <v>100</v>
      </c>
      <c r="V6" s="149">
        <v>100</v>
      </c>
      <c r="W6" s="147">
        <v>100</v>
      </c>
      <c r="X6" s="149">
        <v>100</v>
      </c>
      <c r="Y6" s="149">
        <v>100</v>
      </c>
      <c r="Z6" s="193"/>
    </row>
    <row r="7" spans="1:26">
      <c r="A7" s="208" t="s">
        <v>103</v>
      </c>
      <c r="B7" s="150">
        <v>16.392086525601279</v>
      </c>
      <c r="C7" s="150">
        <v>16.010572652977931</v>
      </c>
      <c r="D7" s="151">
        <v>16.8927354863233</v>
      </c>
      <c r="E7" s="151">
        <v>13.767729500022718</v>
      </c>
      <c r="F7" s="151">
        <v>13.020385285802568</v>
      </c>
      <c r="G7" s="151">
        <v>13.082536191887629</v>
      </c>
      <c r="H7" s="150">
        <v>12.868728106435748</v>
      </c>
      <c r="I7" s="152">
        <v>12.44765042302579</v>
      </c>
      <c r="J7" s="152">
        <v>12.155062385253965</v>
      </c>
      <c r="K7" s="152">
        <v>12.264939361713555</v>
      </c>
      <c r="L7" s="152">
        <v>12.379286123667892</v>
      </c>
      <c r="M7" s="152">
        <v>12.458826313812429</v>
      </c>
      <c r="N7" s="150">
        <v>0.95272993770611947</v>
      </c>
      <c r="O7" s="150">
        <v>0.39532485390168448</v>
      </c>
      <c r="P7" s="151">
        <v>0.8025222126683863</v>
      </c>
      <c r="Q7" s="151">
        <v>0.97168134901130487</v>
      </c>
      <c r="R7" s="151">
        <v>1.4677566995991289</v>
      </c>
      <c r="S7" s="151">
        <v>1.2893243940175347</v>
      </c>
      <c r="T7" s="150">
        <v>1.1728787686045032</v>
      </c>
      <c r="U7" s="152">
        <v>1.0388365031165094</v>
      </c>
      <c r="V7" s="152">
        <v>1.1032477899301834</v>
      </c>
      <c r="W7" s="150">
        <v>1.0294615645106671</v>
      </c>
      <c r="X7" s="152">
        <v>0.99989649104647549</v>
      </c>
      <c r="Y7" s="152">
        <v>0.79737062175460427</v>
      </c>
    </row>
    <row r="8" spans="1:26">
      <c r="A8" s="97" t="s">
        <v>99</v>
      </c>
      <c r="B8" s="144">
        <v>1.209904985736264</v>
      </c>
      <c r="C8" s="144">
        <v>1.0520826247647552</v>
      </c>
      <c r="D8" s="145">
        <v>1.1578778088039647</v>
      </c>
      <c r="E8" s="145">
        <v>0.95681307827883644</v>
      </c>
      <c r="F8" s="145">
        <v>0.84998573091586982</v>
      </c>
      <c r="G8" s="145">
        <v>0.84748340888249529</v>
      </c>
      <c r="H8" s="144">
        <v>0.84037194555480732</v>
      </c>
      <c r="I8" s="146">
        <v>0.792698928392502</v>
      </c>
      <c r="J8" s="146">
        <v>0.77074898894348631</v>
      </c>
      <c r="K8" s="146">
        <v>0.76418205450463517</v>
      </c>
      <c r="L8" s="146">
        <v>0.8288911775986072</v>
      </c>
      <c r="M8" s="146">
        <v>0.81337707822620398</v>
      </c>
      <c r="N8" s="153" t="s">
        <v>30</v>
      </c>
      <c r="O8" s="153" t="s">
        <v>30</v>
      </c>
      <c r="P8" s="153" t="s">
        <v>30</v>
      </c>
      <c r="Q8" s="145">
        <v>0.25331770577337515</v>
      </c>
      <c r="R8" s="145">
        <v>0.29039487389918245</v>
      </c>
      <c r="S8" s="145">
        <v>0.33808950776459801</v>
      </c>
      <c r="T8" s="144">
        <v>0.30021625747360386</v>
      </c>
      <c r="U8" s="146">
        <v>0.29224411516244664</v>
      </c>
      <c r="V8" s="146">
        <v>0.35980651464245716</v>
      </c>
      <c r="W8" s="144">
        <v>0.39507845129247093</v>
      </c>
      <c r="X8" s="146">
        <v>0.38298312804057549</v>
      </c>
      <c r="Y8" s="146">
        <v>0.32283786149088861</v>
      </c>
    </row>
    <row r="9" spans="1:26" ht="24">
      <c r="A9" s="208" t="s">
        <v>105</v>
      </c>
      <c r="B9" s="150">
        <v>40.35902867436161</v>
      </c>
      <c r="C9" s="150">
        <v>37.613573420661375</v>
      </c>
      <c r="D9" s="151">
        <v>34.094530781713715</v>
      </c>
      <c r="E9" s="151">
        <v>35.74286336058772</v>
      </c>
      <c r="F9" s="151">
        <v>34.946526863860619</v>
      </c>
      <c r="G9" s="151">
        <v>35.29638015932688</v>
      </c>
      <c r="H9" s="150">
        <v>35.261316469074146</v>
      </c>
      <c r="I9" s="152">
        <v>35.49100704211606</v>
      </c>
      <c r="J9" s="152">
        <v>35.264402847100705</v>
      </c>
      <c r="K9" s="152">
        <v>35.310281116732725</v>
      </c>
      <c r="L9" s="152">
        <v>35.441292441081288</v>
      </c>
      <c r="M9" s="152">
        <v>35.1</v>
      </c>
      <c r="N9" s="150">
        <v>61.048002931476731</v>
      </c>
      <c r="O9" s="150">
        <v>67.531797868683398</v>
      </c>
      <c r="P9" s="151">
        <v>69.676124964173113</v>
      </c>
      <c r="Q9" s="151">
        <v>68.543234148739089</v>
      </c>
      <c r="R9" s="151">
        <v>67.485243521353482</v>
      </c>
      <c r="S9" s="151">
        <v>67.609306056959483</v>
      </c>
      <c r="T9" s="150">
        <v>69.632362294873431</v>
      </c>
      <c r="U9" s="152">
        <v>70.960524212881566</v>
      </c>
      <c r="V9" s="152">
        <v>69.473634045797894</v>
      </c>
      <c r="W9" s="150">
        <v>70.28332768935546</v>
      </c>
      <c r="X9" s="152">
        <v>71.234861815547049</v>
      </c>
      <c r="Y9" s="152">
        <v>71.197417297108075</v>
      </c>
    </row>
    <row r="10" spans="1:26">
      <c r="A10" s="97" t="s">
        <v>252</v>
      </c>
      <c r="B10" s="144"/>
      <c r="C10" s="144"/>
      <c r="D10" s="145"/>
      <c r="E10" s="145"/>
      <c r="F10" s="145"/>
      <c r="G10" s="145"/>
      <c r="H10" s="144"/>
      <c r="I10" s="146"/>
      <c r="J10" s="146"/>
      <c r="K10" s="146"/>
      <c r="L10" s="146"/>
      <c r="M10" s="146"/>
      <c r="N10" s="144"/>
      <c r="O10" s="144"/>
      <c r="P10" s="145"/>
      <c r="Q10" s="145"/>
      <c r="R10" s="145"/>
      <c r="S10" s="145"/>
      <c r="T10" s="144"/>
      <c r="U10" s="146"/>
      <c r="V10" s="146"/>
      <c r="W10" s="144"/>
      <c r="X10" s="146"/>
      <c r="Y10" s="146"/>
    </row>
    <row r="11" spans="1:26">
      <c r="A11" s="208" t="s">
        <v>100</v>
      </c>
      <c r="B11" s="150">
        <v>14.572976984746694</v>
      </c>
      <c r="C11" s="150">
        <v>16.526248619303512</v>
      </c>
      <c r="D11" s="151">
        <v>13.943655794505927</v>
      </c>
      <c r="E11" s="151">
        <v>15.187046075775005</v>
      </c>
      <c r="F11" s="151">
        <v>15.319247659972856</v>
      </c>
      <c r="G11" s="151">
        <v>15.512640540998641</v>
      </c>
      <c r="H11" s="150">
        <v>15.524081855295794</v>
      </c>
      <c r="I11" s="152">
        <v>15.465545248903126</v>
      </c>
      <c r="J11" s="152">
        <v>15.31597264820399</v>
      </c>
      <c r="K11" s="152">
        <v>15.091360252650576</v>
      </c>
      <c r="L11" s="152">
        <v>14.563232309303316</v>
      </c>
      <c r="M11" s="152">
        <v>14.27470258322133</v>
      </c>
      <c r="N11" s="150">
        <v>55.441553682667646</v>
      </c>
      <c r="O11" s="150">
        <v>57.80336885527673</v>
      </c>
      <c r="P11" s="151">
        <v>59.150186299799365</v>
      </c>
      <c r="Q11" s="151">
        <v>50.569019622670041</v>
      </c>
      <c r="R11" s="151">
        <v>49.218774659890784</v>
      </c>
      <c r="S11" s="151">
        <v>48.799495730903672</v>
      </c>
      <c r="T11" s="150">
        <v>49.090446508077854</v>
      </c>
      <c r="U11" s="152">
        <v>49.245416562021965</v>
      </c>
      <c r="V11" s="152">
        <v>44.291943670026448</v>
      </c>
      <c r="W11" s="150">
        <v>42.420137713060164</v>
      </c>
      <c r="X11" s="152">
        <v>42.734706552116755</v>
      </c>
      <c r="Y11" s="152">
        <v>41.192944242400671</v>
      </c>
    </row>
    <row r="12" spans="1:26" ht="36">
      <c r="A12" s="209" t="s">
        <v>110</v>
      </c>
      <c r="B12" s="144">
        <v>1.5160534677500406</v>
      </c>
      <c r="C12" s="144">
        <v>2.1751030866057053</v>
      </c>
      <c r="D12" s="145">
        <v>2.761070744579758</v>
      </c>
      <c r="E12" s="145">
        <v>1.894972964829168</v>
      </c>
      <c r="F12" s="145">
        <v>1.7141378906803377</v>
      </c>
      <c r="G12" s="145">
        <v>1.6256470209871661</v>
      </c>
      <c r="H12" s="144">
        <v>1.5499151957316606</v>
      </c>
      <c r="I12" s="146">
        <v>1.4298944007911807</v>
      </c>
      <c r="J12" s="146">
        <v>1.2842946710488083</v>
      </c>
      <c r="K12" s="146">
        <v>1.1633527762560021</v>
      </c>
      <c r="L12" s="146">
        <v>1.1258009885502269</v>
      </c>
      <c r="M12" s="146">
        <v>1.0541766456989377</v>
      </c>
      <c r="N12" s="144">
        <v>3.8109197508244779</v>
      </c>
      <c r="O12" s="144">
        <v>5.6892402887590237</v>
      </c>
      <c r="P12" s="145">
        <v>4.3207222699914016</v>
      </c>
      <c r="Q12" s="145">
        <v>5.402850769405271</v>
      </c>
      <c r="R12" s="145">
        <v>4.4537735551276789</v>
      </c>
      <c r="S12" s="145">
        <v>4.0685347544553325</v>
      </c>
      <c r="T12" s="144">
        <v>3.7145401348428955</v>
      </c>
      <c r="U12" s="146">
        <v>3.1964200095892599</v>
      </c>
      <c r="V12" s="146">
        <v>2.9785307503514669</v>
      </c>
      <c r="W12" s="144">
        <v>3.1696579749407379</v>
      </c>
      <c r="X12" s="146">
        <v>2.7988821033019353</v>
      </c>
      <c r="Y12" s="146">
        <v>2.7343977906999362</v>
      </c>
    </row>
    <row r="13" spans="1:26">
      <c r="A13" s="208" t="s">
        <v>106</v>
      </c>
      <c r="B13" s="150">
        <v>1.218022559122993</v>
      </c>
      <c r="C13" s="150">
        <v>1.2785006526928846</v>
      </c>
      <c r="D13" s="151">
        <v>1.0379965205187058</v>
      </c>
      <c r="E13" s="151">
        <v>1.6323934197279024</v>
      </c>
      <c r="F13" s="151">
        <v>1.5344911480350754</v>
      </c>
      <c r="G13" s="151">
        <v>1.632818034446941</v>
      </c>
      <c r="H13" s="150">
        <v>1.6756300658831151</v>
      </c>
      <c r="I13" s="152">
        <v>1.5480943778018275</v>
      </c>
      <c r="J13" s="152">
        <v>1.6047764483559435</v>
      </c>
      <c r="K13" s="152">
        <v>1.400749787846562</v>
      </c>
      <c r="L13" s="152">
        <v>1.4774387327251495</v>
      </c>
      <c r="M13" s="152">
        <v>1.5579232611513651</v>
      </c>
      <c r="N13" s="150">
        <v>0</v>
      </c>
      <c r="O13" s="150">
        <v>0</v>
      </c>
      <c r="P13" s="151">
        <v>0.88134135855546003</v>
      </c>
      <c r="Q13" s="151">
        <v>3.4557072101024615</v>
      </c>
      <c r="R13" s="151">
        <v>4.4443041570657487</v>
      </c>
      <c r="S13" s="151">
        <v>5.4065669589135297</v>
      </c>
      <c r="T13" s="150">
        <v>7.0856125174914126</v>
      </c>
      <c r="U13" s="152">
        <v>9.1874243704194161</v>
      </c>
      <c r="V13" s="152">
        <v>11.518574117759192</v>
      </c>
      <c r="W13" s="150">
        <v>11.680776611355684</v>
      </c>
      <c r="X13" s="152">
        <v>10.812545285167168</v>
      </c>
      <c r="Y13" s="152">
        <v>10.970652871506642</v>
      </c>
    </row>
    <row r="14" spans="1:26">
      <c r="A14" s="97" t="s">
        <v>46</v>
      </c>
      <c r="B14" s="145">
        <v>9.8852716294675638</v>
      </c>
      <c r="C14" s="145">
        <v>10.240314069985521</v>
      </c>
      <c r="D14" s="145">
        <v>12.616774608558353</v>
      </c>
      <c r="E14" s="145">
        <v>11.669723717533282</v>
      </c>
      <c r="F14" s="145">
        <v>11.861201846973826</v>
      </c>
      <c r="G14" s="145">
        <v>11.399955670098612</v>
      </c>
      <c r="H14" s="144">
        <v>11.409583308474462</v>
      </c>
      <c r="I14" s="146">
        <v>11.171524432694332</v>
      </c>
      <c r="J14" s="146">
        <v>11.226978151709057</v>
      </c>
      <c r="K14" s="146">
        <v>11.66059746704908</v>
      </c>
      <c r="L14" s="146">
        <v>11.735047854621925</v>
      </c>
      <c r="M14" s="146">
        <v>12.04432101687334</v>
      </c>
      <c r="N14" s="145">
        <v>2.2352510076951262</v>
      </c>
      <c r="O14" s="145">
        <v>0.65314541079408728</v>
      </c>
      <c r="P14" s="145">
        <v>1.3255947262826024</v>
      </c>
      <c r="Q14" s="145">
        <v>0.74861053347952655</v>
      </c>
      <c r="R14" s="145">
        <v>0.83961996149111462</v>
      </c>
      <c r="S14" s="145">
        <v>0.70196550340954678</v>
      </c>
      <c r="T14" s="144">
        <v>0.63859559852436076</v>
      </c>
      <c r="U14" s="146">
        <v>0.5593735016781205</v>
      </c>
      <c r="V14" s="146">
        <v>0.62191722067338617</v>
      </c>
      <c r="W14" s="144">
        <v>0.53730669375776052</v>
      </c>
      <c r="X14" s="146">
        <v>0.44508850015526347</v>
      </c>
      <c r="Y14" s="146">
        <v>0.43174701958420036</v>
      </c>
    </row>
    <row r="15" spans="1:26" ht="24">
      <c r="A15" s="208" t="s">
        <v>101</v>
      </c>
      <c r="B15" s="154">
        <v>4.2045164632119301</v>
      </c>
      <c r="C15" s="154">
        <v>3.7312006633821477</v>
      </c>
      <c r="D15" s="154">
        <v>4.1970146635283108</v>
      </c>
      <c r="E15" s="154">
        <v>3.9343885938124017</v>
      </c>
      <c r="F15" s="154">
        <v>3.7058556625679833</v>
      </c>
      <c r="G15" s="154">
        <v>4.1420208350536525</v>
      </c>
      <c r="H15" s="150">
        <v>4.154982996531122</v>
      </c>
      <c r="I15" s="152">
        <v>4.2016296415179042</v>
      </c>
      <c r="J15" s="152">
        <v>4.4254035078656866</v>
      </c>
      <c r="K15" s="152">
        <v>4.4282599121308799</v>
      </c>
      <c r="L15" s="152">
        <v>4.4308079480472466</v>
      </c>
      <c r="M15" s="152">
        <v>4.4644543794471376</v>
      </c>
      <c r="N15" s="154">
        <v>1.7588860388420668</v>
      </c>
      <c r="O15" s="154">
        <v>0.79064970780336896</v>
      </c>
      <c r="P15" s="154">
        <v>8.0467182573803377</v>
      </c>
      <c r="Q15" s="154">
        <v>12.212181935044804</v>
      </c>
      <c r="R15" s="154">
        <v>13.594899150910642</v>
      </c>
      <c r="S15" s="154">
        <v>14.635264454759039</v>
      </c>
      <c r="T15" s="150">
        <v>13.779417376924055</v>
      </c>
      <c r="U15" s="152">
        <v>13.692093426790567</v>
      </c>
      <c r="V15" s="152">
        <v>14.05389949245836</v>
      </c>
      <c r="W15" s="150">
        <v>13.177559543966588</v>
      </c>
      <c r="X15" s="152">
        <v>12.615671255563607</v>
      </c>
      <c r="Y15" s="152">
        <v>13.123553550244074</v>
      </c>
    </row>
    <row r="16" spans="1:26" ht="36">
      <c r="A16" s="209" t="s">
        <v>253</v>
      </c>
      <c r="B16" s="153" t="s">
        <v>30</v>
      </c>
      <c r="C16" s="153" t="s">
        <v>30</v>
      </c>
      <c r="D16" s="145">
        <v>0.71607140246487622</v>
      </c>
      <c r="E16" s="145">
        <v>0.9228547035936091</v>
      </c>
      <c r="F16" s="145">
        <v>1.0466732502920544</v>
      </c>
      <c r="G16" s="145">
        <v>1.281003768041618</v>
      </c>
      <c r="H16" s="144">
        <v>1.3374783727808128</v>
      </c>
      <c r="I16" s="146">
        <v>1.3958441321844439</v>
      </c>
      <c r="J16" s="146">
        <v>1.5526900883100558</v>
      </c>
      <c r="K16" s="146">
        <v>1.548773806838323</v>
      </c>
      <c r="L16" s="146">
        <v>1.5328130588605386</v>
      </c>
      <c r="M16" s="146">
        <v>1.497560520161807</v>
      </c>
      <c r="N16" s="153" t="s">
        <v>30</v>
      </c>
      <c r="O16" s="153" t="s">
        <v>30</v>
      </c>
      <c r="P16" s="145">
        <v>7.6382917741473193</v>
      </c>
      <c r="Q16" s="145">
        <v>11.773602026541646</v>
      </c>
      <c r="R16" s="145">
        <v>13.219279694454089</v>
      </c>
      <c r="S16" s="145">
        <v>14.3602085840353</v>
      </c>
      <c r="T16" s="144">
        <v>13.512275791883985</v>
      </c>
      <c r="U16" s="146">
        <v>13.379300897280761</v>
      </c>
      <c r="V16" s="146">
        <v>13.703624276217028</v>
      </c>
      <c r="W16" s="144">
        <v>12.86149678293261</v>
      </c>
      <c r="X16" s="146">
        <v>12.338267260118</v>
      </c>
      <c r="Y16" s="146">
        <v>12.833777397460084</v>
      </c>
    </row>
    <row r="17" spans="1:25" ht="36">
      <c r="A17" s="208" t="s">
        <v>104</v>
      </c>
      <c r="B17" s="154">
        <v>2.7905124894664821</v>
      </c>
      <c r="C17" s="154">
        <v>2.3020785758014517</v>
      </c>
      <c r="D17" s="154">
        <v>2.6455753570854226</v>
      </c>
      <c r="E17" s="154">
        <v>2.4591124428746003</v>
      </c>
      <c r="F17" s="154">
        <v>2.3031738959937749</v>
      </c>
      <c r="G17" s="154">
        <v>2.325146788472487</v>
      </c>
      <c r="H17" s="150">
        <v>2.3926309778486137</v>
      </c>
      <c r="I17" s="152">
        <v>2.3960978825938062</v>
      </c>
      <c r="J17" s="152">
        <v>2.3901612740065388</v>
      </c>
      <c r="K17" s="152">
        <v>2.3249868411158734</v>
      </c>
      <c r="L17" s="152">
        <v>2.3209814829977118</v>
      </c>
      <c r="M17" s="152">
        <v>2.257305954415274</v>
      </c>
      <c r="N17" s="154" t="s">
        <v>30</v>
      </c>
      <c r="O17" s="154" t="s">
        <v>30</v>
      </c>
      <c r="P17" s="154" t="s">
        <v>30</v>
      </c>
      <c r="Q17" s="154" t="s">
        <v>30</v>
      </c>
      <c r="R17" s="154" t="s">
        <v>30</v>
      </c>
      <c r="S17" s="154">
        <v>6.8763967680935192E-2</v>
      </c>
      <c r="T17" s="150">
        <v>0.1043124284442183</v>
      </c>
      <c r="U17" s="152">
        <v>7.5344185940318276E-2</v>
      </c>
      <c r="V17" s="152">
        <v>6.6719088807872848E-2</v>
      </c>
      <c r="W17" s="150">
        <v>0.12190992211310531</v>
      </c>
      <c r="X17" s="152">
        <v>0.10350895352447986</v>
      </c>
      <c r="Y17" s="152">
        <v>0.10501954530426497</v>
      </c>
    </row>
    <row r="18" spans="1:25">
      <c r="A18" s="97" t="s">
        <v>45</v>
      </c>
      <c r="B18" s="145">
        <v>21.326024940277851</v>
      </c>
      <c r="C18" s="145">
        <v>25.370480142264373</v>
      </c>
      <c r="D18" s="145">
        <v>25.018640078361425</v>
      </c>
      <c r="E18" s="145">
        <v>27.70429429953678</v>
      </c>
      <c r="F18" s="145">
        <v>29.953579281700467</v>
      </c>
      <c r="G18" s="145">
        <v>29.423972046085712</v>
      </c>
      <c r="H18" s="144">
        <v>29.698540002897833</v>
      </c>
      <c r="I18" s="146">
        <v>30.079616901946071</v>
      </c>
      <c r="J18" s="146">
        <v>30.249476445988382</v>
      </c>
      <c r="K18" s="146">
        <v>29.858098890356956</v>
      </c>
      <c r="L18" s="146">
        <v>29.35184028062071</v>
      </c>
      <c r="M18" s="146">
        <v>29.254216163752389</v>
      </c>
      <c r="N18" s="145">
        <v>29.388054232319533</v>
      </c>
      <c r="O18" s="145">
        <v>28.016500515641113</v>
      </c>
      <c r="P18" s="145">
        <v>16.774147320149041</v>
      </c>
      <c r="Q18" s="145">
        <v>13.047752277968922</v>
      </c>
      <c r="R18" s="145">
        <v>11.871468703639405</v>
      </c>
      <c r="S18" s="145">
        <v>11.042347143430176</v>
      </c>
      <c r="T18" s="144">
        <v>10.125938175804606</v>
      </c>
      <c r="U18" s="146">
        <v>9.3723600995456522</v>
      </c>
      <c r="V18" s="146">
        <v>9.7004789477446565</v>
      </c>
      <c r="W18" s="144">
        <v>9.922113105316626</v>
      </c>
      <c r="X18" s="146">
        <v>10.193561743090777</v>
      </c>
      <c r="Y18" s="146">
        <v>10.278301795056302</v>
      </c>
    </row>
    <row r="19" spans="1:25">
      <c r="A19" s="208" t="s">
        <v>252</v>
      </c>
      <c r="B19" s="154"/>
      <c r="C19" s="154"/>
      <c r="D19" s="154"/>
      <c r="E19" s="154"/>
      <c r="F19" s="154"/>
      <c r="G19" s="154"/>
      <c r="H19" s="154"/>
      <c r="I19" s="155"/>
      <c r="J19" s="155"/>
      <c r="K19" s="155"/>
      <c r="L19" s="155"/>
      <c r="M19" s="155"/>
      <c r="N19" s="154"/>
      <c r="O19" s="154"/>
      <c r="P19" s="154"/>
      <c r="Q19" s="154"/>
      <c r="R19" s="154"/>
      <c r="S19" s="154"/>
      <c r="T19" s="154"/>
      <c r="U19" s="155"/>
      <c r="V19" s="155"/>
      <c r="W19" s="154"/>
      <c r="X19" s="155"/>
      <c r="Y19" s="155"/>
    </row>
    <row r="20" spans="1:25" ht="24">
      <c r="A20" s="97" t="s">
        <v>102</v>
      </c>
      <c r="B20" s="145">
        <v>5.8083170337613748</v>
      </c>
      <c r="C20" s="145">
        <v>6.6370606469919435</v>
      </c>
      <c r="D20" s="145">
        <v>8.6867151065042911</v>
      </c>
      <c r="E20" s="145">
        <v>8.6629726969884668</v>
      </c>
      <c r="F20" s="145">
        <v>9.2517045909494993</v>
      </c>
      <c r="G20" s="145">
        <v>8.8340366721282262</v>
      </c>
      <c r="H20" s="145">
        <v>8.7122535775468979</v>
      </c>
      <c r="I20" s="156">
        <v>8.6771795967320422</v>
      </c>
      <c r="J20" s="156">
        <v>8.0727401084343313</v>
      </c>
      <c r="K20" s="156">
        <v>7.689944464138013</v>
      </c>
      <c r="L20" s="156">
        <v>7.1241117484066416</v>
      </c>
      <c r="M20" s="156">
        <v>6.8199040710109013</v>
      </c>
      <c r="N20" s="145">
        <v>10.919750824477831</v>
      </c>
      <c r="O20" s="145">
        <v>7.1330354073564806</v>
      </c>
      <c r="P20" s="145">
        <v>3.2817426196617943</v>
      </c>
      <c r="Q20" s="145">
        <v>2.491587583651556</v>
      </c>
      <c r="R20" s="145">
        <v>2.272655534863167</v>
      </c>
      <c r="S20" s="145">
        <v>2.2405592802704719</v>
      </c>
      <c r="T20" s="145">
        <v>1.9692151125810964</v>
      </c>
      <c r="U20" s="156">
        <v>1.687253133633188</v>
      </c>
      <c r="V20" s="156">
        <v>1.6512974479948532</v>
      </c>
      <c r="W20" s="145">
        <v>1.4403431538548368</v>
      </c>
      <c r="X20" s="156">
        <v>1.2669495911396336</v>
      </c>
      <c r="Y20" s="156">
        <v>1.1182636768509695</v>
      </c>
    </row>
    <row r="21" spans="1:25">
      <c r="A21" s="208" t="s">
        <v>107</v>
      </c>
      <c r="B21" s="154">
        <v>3.0966609714802589</v>
      </c>
      <c r="C21" s="154">
        <v>8.5028229372151554</v>
      </c>
      <c r="D21" s="154">
        <v>5.6835426382655223</v>
      </c>
      <c r="E21" s="154">
        <v>5.8489713243048698</v>
      </c>
      <c r="F21" s="154">
        <v>6.4633818345320044</v>
      </c>
      <c r="G21" s="154">
        <v>6.6373162156171635</v>
      </c>
      <c r="H21" s="154">
        <v>6.7370385838113336</v>
      </c>
      <c r="I21" s="155">
        <v>7.2479358380161489</v>
      </c>
      <c r="J21" s="155">
        <v>7.581363414282424</v>
      </c>
      <c r="K21" s="155">
        <v>7.8828698183536901</v>
      </c>
      <c r="L21" s="155">
        <v>7.9101255295035271</v>
      </c>
      <c r="M21" s="155">
        <v>8.1910936729859358</v>
      </c>
      <c r="N21" s="154">
        <v>12.422132649322096</v>
      </c>
      <c r="O21" s="154">
        <v>15.589549673427294</v>
      </c>
      <c r="P21" s="154">
        <v>7.8675838349097162</v>
      </c>
      <c r="Q21" s="154">
        <v>5.3839464630042722</v>
      </c>
      <c r="R21" s="154">
        <v>5.1955430699788518</v>
      </c>
      <c r="S21" s="154">
        <v>5.1716234026703338</v>
      </c>
      <c r="T21" s="154">
        <v>4.5490395623966418</v>
      </c>
      <c r="U21" s="155">
        <v>4.611977442407361</v>
      </c>
      <c r="V21" s="155">
        <v>4.7537350775609406</v>
      </c>
      <c r="W21" s="154">
        <v>5.2511570154644991</v>
      </c>
      <c r="X21" s="155">
        <v>5.1961494669288895</v>
      </c>
      <c r="Y21" s="155">
        <v>5.5835391586767535</v>
      </c>
    </row>
    <row r="22" spans="1:25">
      <c r="A22" s="97" t="s">
        <v>164</v>
      </c>
      <c r="B22" s="145">
        <v>3.7356299623499214</v>
      </c>
      <c r="C22" s="145">
        <v>3.4931216211401233</v>
      </c>
      <c r="D22" s="145">
        <v>3.3098931302173944</v>
      </c>
      <c r="E22" s="145">
        <v>3.3905763118813659</v>
      </c>
      <c r="F22" s="145">
        <v>3.0080050588522727</v>
      </c>
      <c r="G22" s="145">
        <v>3.1648072735806823</v>
      </c>
      <c r="H22" s="145">
        <v>3.0457090744828648</v>
      </c>
      <c r="I22" s="156">
        <v>3.0452217930394312</v>
      </c>
      <c r="J22" s="156">
        <v>2.9725814817923735</v>
      </c>
      <c r="K22" s="156">
        <v>2.8966732192538642</v>
      </c>
      <c r="L22" s="156">
        <v>2.9359166066957689</v>
      </c>
      <c r="M22" s="156">
        <v>2.8770011442864929</v>
      </c>
      <c r="N22" s="145">
        <v>4.6170758519604247</v>
      </c>
      <c r="O22" s="145">
        <v>2.6125816431763491</v>
      </c>
      <c r="P22" s="145">
        <v>3.3748925193465173</v>
      </c>
      <c r="Q22" s="145">
        <v>4.2232220499829856</v>
      </c>
      <c r="R22" s="145">
        <v>4.4506170891070358</v>
      </c>
      <c r="S22" s="145">
        <v>4.314938971978683</v>
      </c>
      <c r="T22" s="145">
        <v>4.2055718102022643</v>
      </c>
      <c r="U22" s="156">
        <v>3.9452955546930299</v>
      </c>
      <c r="V22" s="156">
        <v>4.5702575833392904</v>
      </c>
      <c r="W22" s="145">
        <v>4.2939383677615979</v>
      </c>
      <c r="X22" s="156">
        <v>3.8774453990270157</v>
      </c>
      <c r="Y22" s="156">
        <v>3.6037262490519071</v>
      </c>
    </row>
    <row r="23" spans="1:25" ht="36">
      <c r="A23" s="210" t="s">
        <v>260</v>
      </c>
      <c r="B23" s="157">
        <v>9.7024329527093361E-2</v>
      </c>
      <c r="C23" s="157">
        <v>0.18657622902232113</v>
      </c>
      <c r="D23" s="157">
        <v>6.6958085408108076E-2</v>
      </c>
      <c r="E23" s="157">
        <v>0.37449869547229642</v>
      </c>
      <c r="F23" s="157">
        <v>0.35128637333262158</v>
      </c>
      <c r="G23" s="157">
        <v>0.31769762661184825</v>
      </c>
      <c r="H23" s="157">
        <v>0.32813711870040652</v>
      </c>
      <c r="I23" s="158">
        <v>0.37455295467410421</v>
      </c>
      <c r="J23" s="158">
        <v>0.54518491733980756</v>
      </c>
      <c r="K23" s="158">
        <v>0.49198113714242747</v>
      </c>
      <c r="L23" s="158">
        <v>0.57593608466885293</v>
      </c>
      <c r="M23" s="158">
        <v>0.7349923678045116</v>
      </c>
      <c r="N23" s="157" t="s">
        <v>30</v>
      </c>
      <c r="O23" s="157" t="s">
        <v>30</v>
      </c>
      <c r="P23" s="157" t="s">
        <v>30</v>
      </c>
      <c r="Q23" s="157" t="s">
        <v>30</v>
      </c>
      <c r="R23" s="157" t="s">
        <v>30</v>
      </c>
      <c r="S23" s="157" t="s">
        <v>30</v>
      </c>
      <c r="T23" s="157">
        <v>4.0707289148963238E-2</v>
      </c>
      <c r="U23" s="158">
        <v>6.3928400191785195E-2</v>
      </c>
      <c r="V23" s="158">
        <v>5.0039316605904639E-2</v>
      </c>
      <c r="W23" s="157">
        <v>0.23930466192572525</v>
      </c>
      <c r="X23" s="158">
        <v>0.1469827140047614</v>
      </c>
      <c r="Y23" s="158">
        <v>0.1400260604056866</v>
      </c>
    </row>
    <row r="24" spans="1:25" s="190" customFormat="1" ht="34.5" customHeight="1">
      <c r="A24" s="412" t="s">
        <v>148</v>
      </c>
      <c r="B24" s="412"/>
      <c r="C24" s="412"/>
      <c r="D24" s="412"/>
      <c r="E24" s="412"/>
      <c r="F24" s="412"/>
      <c r="G24" s="412"/>
      <c r="H24" s="412"/>
      <c r="I24" s="412"/>
      <c r="J24" s="412"/>
      <c r="K24" s="412"/>
      <c r="L24" s="412"/>
      <c r="M24" s="412"/>
      <c r="N24" s="412"/>
      <c r="O24" s="412"/>
      <c r="P24" s="412"/>
      <c r="Q24" s="412"/>
      <c r="R24" s="412"/>
      <c r="S24" s="412"/>
      <c r="T24" s="412"/>
      <c r="U24" s="412"/>
      <c r="V24" s="412"/>
      <c r="W24" s="412"/>
      <c r="X24" s="412"/>
      <c r="Y24" s="412"/>
    </row>
    <row r="25" spans="1:25" s="190" customFormat="1" ht="13.5" customHeight="1">
      <c r="A25" s="207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</row>
    <row r="26" spans="1:25" s="190" customFormat="1"/>
    <row r="27" spans="1:25" s="190" customFormat="1"/>
    <row r="28" spans="1:25" s="190" customFormat="1"/>
    <row r="29" spans="1:25" s="190" customFormat="1"/>
    <row r="30" spans="1:25" s="190" customFormat="1"/>
    <row r="31" spans="1:25" s="190" customFormat="1"/>
    <row r="32" spans="1:25" s="190" customFormat="1"/>
    <row r="33" s="190" customFormat="1"/>
    <row r="34" s="190" customFormat="1"/>
    <row r="35" s="190" customFormat="1"/>
    <row r="36" s="190" customFormat="1"/>
    <row r="37" s="190" customFormat="1"/>
    <row r="38" s="190" customFormat="1"/>
    <row r="39" s="190" customFormat="1"/>
    <row r="40" s="190" customFormat="1"/>
    <row r="41" s="190" customFormat="1"/>
    <row r="42" s="190" customFormat="1"/>
    <row r="43" s="190" customFormat="1"/>
    <row r="44" s="190" customFormat="1"/>
    <row r="45" s="190" customFormat="1"/>
    <row r="46" s="190" customFormat="1"/>
    <row r="47" s="190" customFormat="1"/>
    <row r="48" s="190" customFormat="1"/>
    <row r="49" s="190" customFormat="1"/>
    <row r="50" s="190" customFormat="1"/>
    <row r="51" s="190" customFormat="1"/>
    <row r="52" s="190" customFormat="1"/>
    <row r="53" s="190" customFormat="1"/>
    <row r="54" s="190" customFormat="1"/>
    <row r="55" s="190" customFormat="1"/>
    <row r="56" s="190" customFormat="1"/>
    <row r="57" s="190" customFormat="1"/>
    <row r="58" s="190" customFormat="1"/>
    <row r="59" s="190" customFormat="1"/>
    <row r="60" s="190" customFormat="1"/>
    <row r="61" s="190" customFormat="1"/>
    <row r="62" s="190" customFormat="1"/>
    <row r="63" s="190" customFormat="1"/>
    <row r="64" s="190" customFormat="1"/>
    <row r="65" s="190" customFormat="1"/>
    <row r="66" s="190" customFormat="1"/>
    <row r="67" s="190" customFormat="1"/>
    <row r="68" s="190" customFormat="1"/>
    <row r="69" s="190" customFormat="1"/>
    <row r="70" s="190" customFormat="1"/>
    <row r="71" s="190" customFormat="1"/>
    <row r="72" s="190" customFormat="1"/>
    <row r="73" s="190" customFormat="1"/>
    <row r="74" s="190" customFormat="1"/>
    <row r="75" s="190" customFormat="1"/>
    <row r="76" s="190" customFormat="1"/>
    <row r="77" s="190" customFormat="1"/>
    <row r="78" s="190" customFormat="1"/>
    <row r="79" s="190" customFormat="1"/>
    <row r="80" s="190" customFormat="1"/>
    <row r="81" s="190" customFormat="1"/>
    <row r="82" s="190" customFormat="1"/>
    <row r="83" s="190" customFormat="1"/>
    <row r="84" s="190" customFormat="1"/>
    <row r="85" s="190" customFormat="1"/>
    <row r="86" s="190" customFormat="1"/>
    <row r="87" s="190" customFormat="1"/>
    <row r="88" s="190" customFormat="1"/>
    <row r="89" s="190" customFormat="1"/>
    <row r="90" s="190" customFormat="1"/>
    <row r="91" s="190" customFormat="1"/>
    <row r="92" s="190" customFormat="1"/>
    <row r="93" s="190" customFormat="1"/>
    <row r="94" s="190" customFormat="1"/>
    <row r="95" s="190" customFormat="1"/>
    <row r="96" s="190" customFormat="1"/>
    <row r="97" s="190" customFormat="1"/>
    <row r="98" s="190" customFormat="1"/>
    <row r="99" s="190" customFormat="1"/>
    <row r="100" s="190" customFormat="1"/>
    <row r="101" s="190" customFormat="1"/>
    <row r="102" s="190" customFormat="1"/>
    <row r="103" s="190" customFormat="1"/>
    <row r="104" s="190" customFormat="1"/>
    <row r="105" s="190" customFormat="1"/>
    <row r="106" s="190" customFormat="1"/>
    <row r="107" s="190" customFormat="1"/>
    <row r="108" s="190" customFormat="1"/>
    <row r="109" s="190" customFormat="1"/>
    <row r="110" s="190" customFormat="1"/>
    <row r="111" s="190" customFormat="1"/>
    <row r="112" s="190" customFormat="1"/>
    <row r="113" s="190" customFormat="1"/>
    <row r="114" s="190" customFormat="1"/>
    <row r="115" s="190" customFormat="1"/>
    <row r="116" s="190" customFormat="1"/>
    <row r="117" s="190" customFormat="1"/>
    <row r="118" s="190" customFormat="1"/>
    <row r="119" s="190" customFormat="1"/>
    <row r="120" s="190" customFormat="1"/>
    <row r="121" s="190" customFormat="1"/>
    <row r="122" s="190" customFormat="1"/>
    <row r="123" s="190" customFormat="1"/>
    <row r="124" s="190" customFormat="1"/>
    <row r="125" s="190" customFormat="1"/>
    <row r="126" s="190" customFormat="1"/>
    <row r="127" s="190" customFormat="1"/>
    <row r="128" s="190" customFormat="1"/>
    <row r="129" s="190" customFormat="1"/>
    <row r="130" s="190" customFormat="1"/>
    <row r="131" s="190" customFormat="1"/>
    <row r="132" s="190" customFormat="1"/>
    <row r="133" s="190" customFormat="1"/>
    <row r="134" s="190" customFormat="1"/>
    <row r="135" s="190" customFormat="1"/>
    <row r="136" s="190" customFormat="1"/>
    <row r="137" s="190" customFormat="1"/>
    <row r="138" s="190" customFormat="1"/>
    <row r="139" s="190" customFormat="1"/>
    <row r="140" s="190" customFormat="1"/>
    <row r="141" s="190" customFormat="1"/>
    <row r="142" s="190" customFormat="1"/>
    <row r="143" s="190" customFormat="1"/>
    <row r="144" s="190" customFormat="1"/>
    <row r="145" s="190" customFormat="1"/>
    <row r="146" s="190" customFormat="1"/>
    <row r="147" s="190" customFormat="1"/>
    <row r="148" s="190" customFormat="1"/>
    <row r="149" s="190" customFormat="1"/>
    <row r="150" s="190" customFormat="1"/>
    <row r="151" s="190" customFormat="1"/>
    <row r="152" s="190" customFormat="1"/>
    <row r="153" s="190" customFormat="1"/>
    <row r="154" s="190" customFormat="1"/>
    <row r="155" s="190" customFormat="1"/>
    <row r="156" s="190" customFormat="1"/>
    <row r="157" s="190" customFormat="1"/>
    <row r="158" s="190" customFormat="1"/>
    <row r="159" s="190" customFormat="1"/>
    <row r="160" s="190" customFormat="1"/>
    <row r="161" s="190" customFormat="1"/>
    <row r="162" s="190" customFormat="1"/>
    <row r="163" s="190" customFormat="1"/>
    <row r="164" s="190" customFormat="1"/>
    <row r="165" s="190" customFormat="1"/>
    <row r="166" s="190" customFormat="1"/>
    <row r="167" s="190" customFormat="1"/>
    <row r="168" s="190" customFormat="1"/>
    <row r="169" s="190" customFormat="1"/>
    <row r="170" s="190" customFormat="1"/>
    <row r="171" s="190" customFormat="1"/>
    <row r="172" s="190" customFormat="1"/>
    <row r="173" s="190" customFormat="1"/>
    <row r="174" s="190" customFormat="1"/>
    <row r="175" s="190" customFormat="1"/>
    <row r="176" s="190" customFormat="1"/>
    <row r="177" s="190" customFormat="1"/>
    <row r="178" s="190" customFormat="1"/>
    <row r="179" s="190" customFormat="1"/>
    <row r="180" s="190" customFormat="1"/>
    <row r="181" s="190" customFormat="1"/>
    <row r="182" s="190" customFormat="1"/>
    <row r="183" s="190" customFormat="1"/>
    <row r="184" s="190" customFormat="1"/>
    <row r="185" s="190" customFormat="1"/>
    <row r="186" s="190" customFormat="1"/>
    <row r="187" s="190" customFormat="1"/>
    <row r="188" s="190" customFormat="1"/>
    <row r="189" s="190" customFormat="1"/>
    <row r="190" s="190" customFormat="1"/>
    <row r="191" s="190" customFormat="1"/>
    <row r="192" s="190" customFormat="1"/>
    <row r="193" s="190" customFormat="1"/>
    <row r="194" s="190" customFormat="1"/>
    <row r="195" s="190" customFormat="1"/>
    <row r="196" s="190" customFormat="1"/>
    <row r="197" s="190" customFormat="1"/>
    <row r="198" s="190" customFormat="1"/>
    <row r="199" s="190" customFormat="1"/>
    <row r="200" s="190" customFormat="1"/>
    <row r="201" s="190" customFormat="1"/>
    <row r="202" s="190" customFormat="1"/>
    <row r="203" s="190" customFormat="1"/>
    <row r="204" s="190" customFormat="1"/>
    <row r="205" s="190" customFormat="1"/>
    <row r="206" s="190" customFormat="1"/>
    <row r="207" s="190" customFormat="1"/>
    <row r="208" s="190" customFormat="1"/>
    <row r="209" s="190" customFormat="1"/>
    <row r="210" s="190" customFormat="1"/>
    <row r="211" s="190" customFormat="1"/>
    <row r="212" s="190" customFormat="1"/>
    <row r="213" s="190" customFormat="1"/>
    <row r="214" s="190" customFormat="1"/>
    <row r="215" s="190" customFormat="1"/>
    <row r="216" s="190" customFormat="1"/>
    <row r="217" s="190" customFormat="1"/>
    <row r="218" s="190" customFormat="1"/>
    <row r="219" s="190" customFormat="1"/>
    <row r="220" s="190" customFormat="1"/>
    <row r="221" s="190" customFormat="1"/>
    <row r="222" s="190" customFormat="1"/>
    <row r="223" s="190" customFormat="1"/>
    <row r="224" s="190" customFormat="1"/>
    <row r="225" s="190" customFormat="1"/>
    <row r="226" s="190" customFormat="1"/>
    <row r="227" s="190" customFormat="1"/>
    <row r="228" s="190" customFormat="1"/>
    <row r="229" s="190" customFormat="1"/>
    <row r="230" s="190" customFormat="1"/>
    <row r="231" s="190" customFormat="1"/>
    <row r="232" s="190" customFormat="1"/>
    <row r="233" s="190" customFormat="1"/>
    <row r="234" s="190" customFormat="1"/>
    <row r="235" s="190" customFormat="1"/>
    <row r="236" s="190" customFormat="1"/>
    <row r="237" s="190" customFormat="1"/>
    <row r="238" s="190" customFormat="1"/>
    <row r="239" s="190" customFormat="1"/>
    <row r="240" s="190" customFormat="1"/>
    <row r="241" s="190" customFormat="1"/>
    <row r="242" s="190" customFormat="1"/>
    <row r="243" s="190" customFormat="1"/>
    <row r="244" s="190" customFormat="1"/>
    <row r="245" s="190" customFormat="1"/>
    <row r="246" s="190" customFormat="1"/>
    <row r="247" s="190" customFormat="1"/>
    <row r="248" s="190" customFormat="1"/>
    <row r="249" s="190" customFormat="1"/>
    <row r="250" s="190" customFormat="1"/>
    <row r="251" s="190" customFormat="1"/>
    <row r="252" s="190" customFormat="1"/>
    <row r="253" s="190" customFormat="1"/>
    <row r="254" s="190" customFormat="1"/>
    <row r="255" s="190" customFormat="1"/>
    <row r="256" s="190" customFormat="1"/>
    <row r="257" s="190" customFormat="1"/>
    <row r="258" s="190" customFormat="1"/>
    <row r="259" s="190" customFormat="1"/>
    <row r="260" s="190" customFormat="1"/>
    <row r="261" s="190" customFormat="1"/>
    <row r="262" s="190" customFormat="1"/>
    <row r="263" s="190" customFormat="1"/>
    <row r="264" s="190" customFormat="1"/>
    <row r="265" s="190" customFormat="1"/>
    <row r="266" s="190" customFormat="1"/>
    <row r="267" s="190" customFormat="1"/>
  </sheetData>
  <mergeCells count="7">
    <mergeCell ref="A1:Y1"/>
    <mergeCell ref="A3:A5"/>
    <mergeCell ref="A2:Y2"/>
    <mergeCell ref="A24:Y24"/>
    <mergeCell ref="B5:Y5"/>
    <mergeCell ref="B3:M3"/>
    <mergeCell ref="N3:Y3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73" orientation="landscape" r:id="rId1"/>
  <headerFooter>
    <oddHeader>&amp;CBildungsbericht 2020 - Tabellen F1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35"/>
  <sheetViews>
    <sheetView zoomScaleNormal="100" zoomScaleSheetLayoutView="90" workbookViewId="0">
      <selection activeCell="J19" sqref="J19"/>
    </sheetView>
  </sheetViews>
  <sheetFormatPr baseColWidth="10" defaultRowHeight="12.75"/>
  <cols>
    <col min="1" max="1" width="16.7109375" customWidth="1"/>
    <col min="7" max="7" width="11.42578125" style="190"/>
    <col min="8" max="8" width="11.42578125" style="190" customWidth="1"/>
    <col min="9" max="35" width="11.42578125" style="190"/>
  </cols>
  <sheetData>
    <row r="1" spans="1:35" s="190" customFormat="1" ht="24" customHeight="1">
      <c r="A1" s="372" t="s">
        <v>29</v>
      </c>
      <c r="B1" s="372"/>
      <c r="C1" s="372"/>
      <c r="D1" s="372"/>
      <c r="E1" s="372"/>
      <c r="F1" s="372"/>
    </row>
    <row r="2" spans="1:35" s="206" customFormat="1" ht="30" customHeight="1">
      <c r="A2" s="424" t="s">
        <v>152</v>
      </c>
      <c r="B2" s="425"/>
      <c r="C2" s="425"/>
      <c r="D2" s="425"/>
      <c r="E2" s="425"/>
      <c r="F2" s="425"/>
    </row>
    <row r="3" spans="1:35" s="206" customFormat="1" ht="15" customHeight="1">
      <c r="A3" s="415" t="s">
        <v>26</v>
      </c>
      <c r="B3" s="418" t="s">
        <v>1</v>
      </c>
      <c r="C3" s="420" t="s">
        <v>211</v>
      </c>
      <c r="D3" s="421"/>
      <c r="E3" s="421"/>
      <c r="F3" s="421"/>
    </row>
    <row r="4" spans="1:35" ht="57.75" customHeight="1">
      <c r="A4" s="416"/>
      <c r="B4" s="419"/>
      <c r="C4" s="268" t="s">
        <v>5</v>
      </c>
      <c r="D4" s="268" t="s">
        <v>6</v>
      </c>
      <c r="E4" s="269" t="s">
        <v>254</v>
      </c>
      <c r="F4" s="269" t="s">
        <v>60</v>
      </c>
    </row>
    <row r="5" spans="1:35">
      <c r="A5" s="417"/>
      <c r="B5" s="390" t="s">
        <v>0</v>
      </c>
      <c r="C5" s="391"/>
      <c r="D5" s="391"/>
      <c r="E5" s="391"/>
      <c r="F5" s="391"/>
      <c r="J5" s="212"/>
    </row>
    <row r="6" spans="1:35" s="190" customFormat="1">
      <c r="A6" s="260" t="s">
        <v>44</v>
      </c>
      <c r="B6" s="261" t="s">
        <v>79</v>
      </c>
      <c r="C6" s="262">
        <v>471</v>
      </c>
      <c r="D6" s="262">
        <v>293</v>
      </c>
      <c r="E6" s="261" t="s">
        <v>79</v>
      </c>
      <c r="F6" s="263" t="s">
        <v>79</v>
      </c>
      <c r="J6" s="212"/>
    </row>
    <row r="7" spans="1:35" s="1" customFormat="1">
      <c r="A7" s="254" t="s">
        <v>43</v>
      </c>
      <c r="B7" s="255" t="s">
        <v>79</v>
      </c>
      <c r="C7" s="256">
        <v>633</v>
      </c>
      <c r="D7" s="256">
        <v>439</v>
      </c>
      <c r="E7" s="255" t="s">
        <v>79</v>
      </c>
      <c r="F7" s="257" t="s">
        <v>79</v>
      </c>
      <c r="G7" s="190"/>
      <c r="H7" s="211"/>
      <c r="I7" s="190"/>
      <c r="J7" s="212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</row>
    <row r="8" spans="1:35" s="190" customFormat="1">
      <c r="A8" s="260" t="s">
        <v>42</v>
      </c>
      <c r="B8" s="261" t="s">
        <v>79</v>
      </c>
      <c r="C8" s="262">
        <v>854</v>
      </c>
      <c r="D8" s="262">
        <v>1044</v>
      </c>
      <c r="E8" s="261" t="s">
        <v>79</v>
      </c>
      <c r="F8" s="263" t="s">
        <v>79</v>
      </c>
      <c r="H8" s="211"/>
      <c r="I8" s="211"/>
      <c r="J8" s="212"/>
      <c r="K8" s="211"/>
    </row>
    <row r="9" spans="1:35" s="1" customFormat="1">
      <c r="A9" s="254" t="s">
        <v>41</v>
      </c>
      <c r="B9" s="255" t="s">
        <v>79</v>
      </c>
      <c r="C9" s="256">
        <v>1253</v>
      </c>
      <c r="D9" s="256">
        <v>1308</v>
      </c>
      <c r="E9" s="255" t="s">
        <v>79</v>
      </c>
      <c r="F9" s="257" t="s">
        <v>79</v>
      </c>
      <c r="G9" s="190"/>
      <c r="H9" s="211"/>
      <c r="I9" s="190"/>
      <c r="J9" s="212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</row>
    <row r="10" spans="1:35" s="190" customFormat="1">
      <c r="A10" s="260" t="s">
        <v>24</v>
      </c>
      <c r="B10" s="262">
        <v>11186</v>
      </c>
      <c r="C10" s="262">
        <v>2138</v>
      </c>
      <c r="D10" s="262">
        <v>1659</v>
      </c>
      <c r="E10" s="261" t="s">
        <v>79</v>
      </c>
      <c r="F10" s="263" t="s">
        <v>79</v>
      </c>
      <c r="H10" s="211"/>
      <c r="J10" s="212"/>
    </row>
    <row r="11" spans="1:35" s="1" customFormat="1">
      <c r="A11" s="254" t="s">
        <v>25</v>
      </c>
      <c r="B11" s="256">
        <v>11492</v>
      </c>
      <c r="C11" s="256">
        <v>3075</v>
      </c>
      <c r="D11" s="256">
        <v>2113</v>
      </c>
      <c r="E11" s="255" t="s">
        <v>79</v>
      </c>
      <c r="F11" s="257" t="s">
        <v>79</v>
      </c>
      <c r="G11" s="190"/>
      <c r="H11" s="211"/>
      <c r="I11" s="190"/>
      <c r="J11" s="212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</row>
    <row r="12" spans="1:35" s="190" customFormat="1">
      <c r="A12" s="260" t="s">
        <v>23</v>
      </c>
      <c r="B12" s="262">
        <v>11265</v>
      </c>
      <c r="C12" s="262">
        <v>4108</v>
      </c>
      <c r="D12" s="262">
        <v>2778</v>
      </c>
      <c r="E12" s="262">
        <v>2218</v>
      </c>
      <c r="F12" s="264">
        <v>2161</v>
      </c>
      <c r="H12" s="211"/>
      <c r="J12" s="212"/>
    </row>
    <row r="13" spans="1:35" s="1" customFormat="1">
      <c r="A13" s="254" t="s">
        <v>18</v>
      </c>
      <c r="B13" s="256">
        <v>12298</v>
      </c>
      <c r="C13" s="256">
        <v>5230</v>
      </c>
      <c r="D13" s="256">
        <v>4004</v>
      </c>
      <c r="E13" s="256">
        <v>1924</v>
      </c>
      <c r="F13" s="258">
        <v>1140</v>
      </c>
      <c r="H13" s="211"/>
      <c r="I13" s="190"/>
      <c r="J13" s="212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</row>
    <row r="14" spans="1:35" s="190" customFormat="1">
      <c r="A14" s="260" t="s">
        <v>19</v>
      </c>
      <c r="B14" s="262">
        <v>13131</v>
      </c>
      <c r="C14" s="262">
        <v>5680</v>
      </c>
      <c r="D14" s="262">
        <v>4725</v>
      </c>
      <c r="E14" s="262">
        <v>1922</v>
      </c>
      <c r="F14" s="264">
        <v>804</v>
      </c>
      <c r="H14" s="211"/>
    </row>
    <row r="15" spans="1:35" s="1" customFormat="1">
      <c r="A15" s="254" t="s">
        <v>20</v>
      </c>
      <c r="B15" s="256">
        <v>14094</v>
      </c>
      <c r="C15" s="256">
        <v>6047</v>
      </c>
      <c r="D15" s="256">
        <v>5502</v>
      </c>
      <c r="E15" s="256">
        <v>1905</v>
      </c>
      <c r="F15" s="258">
        <v>640</v>
      </c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</row>
    <row r="16" spans="1:35" s="190" customFormat="1">
      <c r="A16" s="260" t="s">
        <v>21</v>
      </c>
      <c r="B16" s="262">
        <v>15278</v>
      </c>
      <c r="C16" s="262">
        <v>6826</v>
      </c>
      <c r="D16" s="262">
        <v>6207</v>
      </c>
      <c r="E16" s="262">
        <v>1710</v>
      </c>
      <c r="F16" s="264">
        <v>535</v>
      </c>
    </row>
    <row r="17" spans="1:35" s="1" customFormat="1">
      <c r="A17" s="254" t="s">
        <v>22</v>
      </c>
      <c r="B17" s="256">
        <v>16082</v>
      </c>
      <c r="C17" s="256">
        <v>7199</v>
      </c>
      <c r="D17" s="256">
        <v>6735</v>
      </c>
      <c r="E17" s="256">
        <v>1726</v>
      </c>
      <c r="F17" s="258">
        <v>422</v>
      </c>
      <c r="H17" s="211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</row>
    <row r="18" spans="1:35" s="190" customFormat="1">
      <c r="A18" s="260" t="s">
        <v>48</v>
      </c>
      <c r="B18" s="262">
        <v>16634</v>
      </c>
      <c r="C18" s="262">
        <v>7477</v>
      </c>
      <c r="D18" s="262">
        <v>7067</v>
      </c>
      <c r="E18" s="262">
        <v>1698</v>
      </c>
      <c r="F18" s="264">
        <v>392</v>
      </c>
      <c r="H18" s="211"/>
    </row>
    <row r="19" spans="1:35" s="1" customFormat="1">
      <c r="A19" s="254" t="s">
        <v>56</v>
      </c>
      <c r="B19" s="256">
        <v>17437</v>
      </c>
      <c r="C19" s="256">
        <v>7685</v>
      </c>
      <c r="D19" s="256">
        <v>7689</v>
      </c>
      <c r="E19" s="256">
        <v>1703</v>
      </c>
      <c r="F19" s="258">
        <v>360</v>
      </c>
      <c r="H19" s="211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</row>
    <row r="20" spans="1:35" s="190" customFormat="1">
      <c r="A20" s="260" t="s">
        <v>63</v>
      </c>
      <c r="B20" s="262">
        <v>18044</v>
      </c>
      <c r="C20" s="262">
        <v>8298</v>
      </c>
      <c r="D20" s="262">
        <v>8099</v>
      </c>
      <c r="E20" s="262">
        <v>1286</v>
      </c>
      <c r="F20" s="264">
        <v>361</v>
      </c>
      <c r="H20" s="211"/>
    </row>
    <row r="21" spans="1:35" s="1" customFormat="1">
      <c r="A21" s="259" t="s">
        <v>95</v>
      </c>
      <c r="B21" s="258">
        <v>18467</v>
      </c>
      <c r="C21" s="258">
        <v>8471</v>
      </c>
      <c r="D21" s="258">
        <v>8358</v>
      </c>
      <c r="E21" s="258">
        <v>1285</v>
      </c>
      <c r="F21" s="258">
        <v>353</v>
      </c>
      <c r="G21" s="190"/>
      <c r="H21" s="211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</row>
    <row r="22" spans="1:35" s="190" customFormat="1">
      <c r="A22" s="265" t="s">
        <v>113</v>
      </c>
      <c r="B22" s="264">
        <v>19011</v>
      </c>
      <c r="C22" s="264">
        <v>8677</v>
      </c>
      <c r="D22" s="264">
        <v>8703</v>
      </c>
      <c r="E22" s="264">
        <v>1283</v>
      </c>
      <c r="F22" s="264">
        <v>348</v>
      </c>
      <c r="H22" s="211"/>
    </row>
    <row r="23" spans="1:35" s="1" customFormat="1">
      <c r="A23" s="259" t="s">
        <v>125</v>
      </c>
      <c r="B23" s="258">
        <v>19559</v>
      </c>
      <c r="C23" s="258">
        <v>8832</v>
      </c>
      <c r="D23" s="258">
        <v>9113</v>
      </c>
      <c r="E23" s="258">
        <v>1268</v>
      </c>
      <c r="F23" s="258">
        <v>346</v>
      </c>
      <c r="G23" s="190"/>
      <c r="H23" s="211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</row>
    <row r="24" spans="1:35" s="190" customFormat="1">
      <c r="A24" s="266" t="s">
        <v>126</v>
      </c>
      <c r="B24" s="267">
        <v>20164</v>
      </c>
      <c r="C24" s="267">
        <v>9050</v>
      </c>
      <c r="D24" s="267">
        <v>9448</v>
      </c>
      <c r="E24" s="267">
        <v>1286</v>
      </c>
      <c r="F24" s="267">
        <v>380</v>
      </c>
      <c r="G24" s="212"/>
      <c r="H24" s="212"/>
      <c r="I24" s="212"/>
      <c r="J24" s="212"/>
    </row>
    <row r="25" spans="1:35" ht="12.6" customHeight="1">
      <c r="A25" s="423" t="s">
        <v>239</v>
      </c>
      <c r="B25" s="423"/>
      <c r="C25" s="423"/>
      <c r="D25" s="423"/>
      <c r="E25" s="423"/>
      <c r="F25" s="423"/>
    </row>
    <row r="26" spans="1:35" s="190" customFormat="1" ht="86.45" customHeight="1">
      <c r="A26" s="422" t="s">
        <v>240</v>
      </c>
      <c r="B26" s="422"/>
      <c r="C26" s="422"/>
      <c r="D26" s="422"/>
      <c r="E26" s="422"/>
      <c r="F26" s="422"/>
    </row>
    <row r="27" spans="1:35" s="190" customFormat="1"/>
    <row r="28" spans="1:35" s="190" customFormat="1"/>
    <row r="29" spans="1:35" s="190" customFormat="1"/>
    <row r="30" spans="1:35" s="190" customFormat="1"/>
    <row r="31" spans="1:35" s="190" customFormat="1"/>
    <row r="32" spans="1:35" s="190" customFormat="1"/>
    <row r="33" s="190" customFormat="1"/>
    <row r="34" s="190" customFormat="1"/>
    <row r="35" s="190" customFormat="1"/>
    <row r="36" s="190" customFormat="1"/>
    <row r="37" s="190" customFormat="1"/>
    <row r="38" s="190" customFormat="1"/>
    <row r="39" s="190" customFormat="1"/>
    <row r="40" s="190" customFormat="1"/>
    <row r="41" s="190" customFormat="1"/>
    <row r="42" s="190" customFormat="1"/>
    <row r="43" s="190" customFormat="1"/>
    <row r="44" s="190" customFormat="1"/>
    <row r="45" s="190" customFormat="1"/>
    <row r="46" s="190" customFormat="1"/>
    <row r="47" s="190" customFormat="1"/>
    <row r="48" s="190" customFormat="1"/>
    <row r="49" s="190" customFormat="1"/>
    <row r="50" s="190" customFormat="1"/>
    <row r="51" s="190" customFormat="1"/>
    <row r="52" s="190" customFormat="1"/>
    <row r="53" s="190" customFormat="1"/>
    <row r="54" s="190" customFormat="1"/>
    <row r="55" s="190" customFormat="1"/>
    <row r="56" s="190" customFormat="1"/>
    <row r="57" s="190" customFormat="1"/>
    <row r="58" s="190" customFormat="1"/>
    <row r="59" s="190" customFormat="1"/>
    <row r="60" s="190" customFormat="1"/>
    <row r="61" s="190" customFormat="1"/>
    <row r="62" s="190" customFormat="1"/>
    <row r="63" s="190" customFormat="1"/>
    <row r="64" s="190" customFormat="1"/>
    <row r="65" s="190" customFormat="1"/>
    <row r="66" s="190" customFormat="1"/>
    <row r="67" s="190" customFormat="1"/>
    <row r="68" s="190" customFormat="1"/>
    <row r="69" s="190" customFormat="1"/>
    <row r="70" s="190" customFormat="1"/>
    <row r="71" s="190" customFormat="1"/>
    <row r="72" s="190" customFormat="1"/>
    <row r="73" s="190" customFormat="1"/>
    <row r="74" s="190" customFormat="1"/>
    <row r="75" s="190" customFormat="1"/>
    <row r="76" s="190" customFormat="1"/>
    <row r="77" s="190" customFormat="1"/>
    <row r="78" s="190" customFormat="1"/>
    <row r="79" s="190" customFormat="1"/>
    <row r="80" s="190" customFormat="1"/>
    <row r="81" s="190" customFormat="1"/>
    <row r="82" s="190" customFormat="1"/>
    <row r="83" s="190" customFormat="1"/>
    <row r="84" s="190" customFormat="1"/>
    <row r="85" s="190" customFormat="1"/>
    <row r="86" s="190" customFormat="1"/>
    <row r="87" s="190" customFormat="1"/>
    <row r="88" s="190" customFormat="1"/>
    <row r="89" s="190" customFormat="1"/>
    <row r="90" s="190" customFormat="1"/>
    <row r="91" s="190" customFormat="1"/>
    <row r="92" s="190" customFormat="1"/>
    <row r="93" s="190" customFormat="1"/>
    <row r="94" s="190" customFormat="1"/>
    <row r="95" s="190" customFormat="1"/>
    <row r="96" s="190" customFormat="1"/>
    <row r="97" s="190" customFormat="1"/>
    <row r="98" s="190" customFormat="1"/>
    <row r="99" s="190" customFormat="1"/>
    <row r="100" s="190" customFormat="1"/>
    <row r="101" s="190" customFormat="1"/>
    <row r="102" s="190" customFormat="1"/>
    <row r="103" s="190" customFormat="1"/>
    <row r="104" s="190" customFormat="1"/>
    <row r="105" s="190" customFormat="1"/>
    <row r="106" s="190" customFormat="1"/>
    <row r="107" s="190" customFormat="1"/>
    <row r="108" s="190" customFormat="1"/>
    <row r="109" s="190" customFormat="1"/>
    <row r="110" s="190" customFormat="1"/>
    <row r="111" s="190" customFormat="1"/>
    <row r="112" s="190" customFormat="1"/>
    <row r="113" s="190" customFormat="1"/>
    <row r="114" s="190" customFormat="1"/>
    <row r="115" s="190" customFormat="1"/>
    <row r="116" s="190" customFormat="1"/>
    <row r="117" s="190" customFormat="1"/>
    <row r="118" s="190" customFormat="1"/>
    <row r="119" s="190" customFormat="1"/>
    <row r="120" s="190" customFormat="1"/>
    <row r="121" s="190" customFormat="1"/>
    <row r="122" s="190" customFormat="1"/>
    <row r="123" s="190" customFormat="1"/>
    <row r="124" s="190" customFormat="1"/>
    <row r="125" s="190" customFormat="1"/>
    <row r="126" s="190" customFormat="1"/>
    <row r="127" s="190" customFormat="1"/>
    <row r="128" s="190" customFormat="1"/>
    <row r="129" s="190" customFormat="1"/>
    <row r="130" s="190" customFormat="1"/>
    <row r="131" s="190" customFormat="1"/>
    <row r="132" s="190" customFormat="1"/>
    <row r="133" s="190" customFormat="1"/>
    <row r="134" s="190" customFormat="1"/>
    <row r="135" s="190" customFormat="1"/>
    <row r="136" s="190" customFormat="1"/>
    <row r="137" s="190" customFormat="1"/>
    <row r="138" s="190" customFormat="1"/>
    <row r="139" s="190" customFormat="1"/>
    <row r="140" s="190" customFormat="1"/>
    <row r="141" s="190" customFormat="1"/>
    <row r="142" s="190" customFormat="1"/>
    <row r="143" s="190" customFormat="1"/>
    <row r="144" s="190" customFormat="1"/>
    <row r="145" s="190" customFormat="1"/>
    <row r="146" s="190" customFormat="1"/>
    <row r="147" s="190" customFormat="1"/>
    <row r="148" s="190" customFormat="1"/>
    <row r="149" s="190" customFormat="1"/>
    <row r="150" s="190" customFormat="1"/>
    <row r="151" s="190" customFormat="1"/>
    <row r="152" s="190" customFormat="1"/>
    <row r="153" s="190" customFormat="1"/>
    <row r="154" s="190" customFormat="1"/>
    <row r="155" s="190" customFormat="1"/>
    <row r="156" s="190" customFormat="1"/>
    <row r="157" s="190" customFormat="1"/>
    <row r="158" s="190" customFormat="1"/>
    <row r="159" s="190" customFormat="1"/>
    <row r="160" s="190" customFormat="1"/>
    <row r="161" s="190" customFormat="1"/>
    <row r="162" s="190" customFormat="1"/>
    <row r="163" s="190" customFormat="1"/>
    <row r="164" s="190" customFormat="1"/>
    <row r="165" s="190" customFormat="1"/>
    <row r="166" s="190" customFormat="1"/>
    <row r="167" s="190" customFormat="1"/>
    <row r="168" s="190" customFormat="1"/>
    <row r="169" s="190" customFormat="1"/>
    <row r="170" s="190" customFormat="1"/>
    <row r="171" s="190" customFormat="1"/>
    <row r="172" s="190" customFormat="1"/>
    <row r="173" s="190" customFormat="1"/>
    <row r="174" s="190" customFormat="1"/>
    <row r="175" s="190" customFormat="1"/>
    <row r="176" s="190" customFormat="1"/>
    <row r="177" s="190" customFormat="1"/>
    <row r="178" s="190" customFormat="1"/>
    <row r="179" s="190" customFormat="1"/>
    <row r="180" s="190" customFormat="1"/>
    <row r="181" s="190" customFormat="1"/>
    <row r="182" s="190" customFormat="1"/>
    <row r="183" s="190" customFormat="1"/>
    <row r="184" s="190" customFormat="1"/>
    <row r="185" s="190" customFormat="1"/>
    <row r="186" s="190" customFormat="1"/>
    <row r="187" s="190" customFormat="1"/>
    <row r="188" s="190" customFormat="1"/>
    <row r="189" s="190" customFormat="1"/>
    <row r="190" s="190" customFormat="1"/>
    <row r="191" s="190" customFormat="1"/>
    <row r="192" s="190" customFormat="1"/>
    <row r="193" s="190" customFormat="1"/>
    <row r="194" s="190" customFormat="1"/>
    <row r="195" s="190" customFormat="1"/>
    <row r="196" s="190" customFormat="1"/>
    <row r="197" s="190" customFormat="1"/>
    <row r="198" s="190" customFormat="1"/>
    <row r="199" s="190" customFormat="1"/>
    <row r="200" s="190" customFormat="1"/>
    <row r="201" s="190" customFormat="1"/>
    <row r="202" s="190" customFormat="1"/>
    <row r="203" s="190" customFormat="1"/>
    <row r="204" s="190" customFormat="1"/>
    <row r="205" s="190" customFormat="1"/>
    <row r="206" s="190" customFormat="1"/>
    <row r="207" s="190" customFormat="1"/>
    <row r="208" s="190" customFormat="1"/>
    <row r="209" s="190" customFormat="1"/>
    <row r="210" s="190" customFormat="1"/>
    <row r="211" s="190" customFormat="1"/>
    <row r="212" s="190" customFormat="1"/>
    <row r="213" s="190" customFormat="1"/>
    <row r="214" s="190" customFormat="1"/>
    <row r="215" s="190" customFormat="1"/>
    <row r="216" s="190" customFormat="1"/>
    <row r="217" s="190" customFormat="1"/>
    <row r="218" s="190" customFormat="1"/>
    <row r="219" s="190" customFormat="1"/>
    <row r="220" s="190" customFormat="1"/>
    <row r="221" s="190" customFormat="1"/>
    <row r="222" s="190" customFormat="1"/>
    <row r="223" s="190" customFormat="1"/>
    <row r="224" s="190" customFormat="1"/>
    <row r="225" s="190" customFormat="1"/>
    <row r="226" s="190" customFormat="1"/>
    <row r="227" s="190" customFormat="1"/>
    <row r="228" s="190" customFormat="1"/>
    <row r="229" s="190" customFormat="1"/>
    <row r="230" s="190" customFormat="1"/>
    <row r="231" s="190" customFormat="1"/>
    <row r="232" s="190" customFormat="1"/>
    <row r="233" s="190" customFormat="1"/>
    <row r="234" s="190" customFormat="1"/>
    <row r="235" s="190" customFormat="1"/>
  </sheetData>
  <mergeCells count="8">
    <mergeCell ref="A1:F1"/>
    <mergeCell ref="A3:A5"/>
    <mergeCell ref="B3:B4"/>
    <mergeCell ref="C3:F3"/>
    <mergeCell ref="A26:F26"/>
    <mergeCell ref="A25:F25"/>
    <mergeCell ref="A2:F2"/>
    <mergeCell ref="B5:F5"/>
  </mergeCells>
  <phoneticPr fontId="51" type="noConversion"/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&amp;CBildungsbericht 2020 - Tabellen F1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5"/>
  <sheetViews>
    <sheetView zoomScaleNormal="100" zoomScaleSheetLayoutView="85" workbookViewId="0">
      <selection activeCell="L42" sqref="L42"/>
    </sheetView>
  </sheetViews>
  <sheetFormatPr baseColWidth="10" defaultRowHeight="12.75"/>
  <cols>
    <col min="1" max="1" width="17.42578125" customWidth="1"/>
    <col min="5" max="5" width="12.5703125" customWidth="1"/>
    <col min="9" max="9" width="12.140625" customWidth="1"/>
    <col min="10" max="28" width="11.42578125" style="190"/>
  </cols>
  <sheetData>
    <row r="1" spans="1:28" s="190" customFormat="1" ht="24" customHeight="1">
      <c r="A1" s="372" t="s">
        <v>29</v>
      </c>
      <c r="B1" s="372"/>
      <c r="C1" s="372"/>
      <c r="D1" s="372"/>
      <c r="E1" s="372"/>
      <c r="F1" s="372"/>
      <c r="G1" s="372"/>
      <c r="H1" s="372"/>
      <c r="I1" s="372"/>
    </row>
    <row r="2" spans="1:28" s="190" customFormat="1" ht="30" customHeight="1">
      <c r="A2" s="384" t="s">
        <v>188</v>
      </c>
      <c r="B2" s="384"/>
      <c r="C2" s="384"/>
      <c r="D2" s="384"/>
      <c r="E2" s="384"/>
      <c r="F2" s="384"/>
      <c r="G2" s="384"/>
      <c r="H2" s="384"/>
      <c r="I2" s="384"/>
    </row>
    <row r="3" spans="1:28">
      <c r="A3" s="385" t="s">
        <v>4</v>
      </c>
      <c r="B3" s="388" t="s">
        <v>5</v>
      </c>
      <c r="C3" s="414"/>
      <c r="D3" s="414"/>
      <c r="E3" s="430"/>
      <c r="F3" s="388" t="s">
        <v>6</v>
      </c>
      <c r="G3" s="414"/>
      <c r="H3" s="414"/>
      <c r="I3" s="414"/>
      <c r="J3" s="193"/>
    </row>
    <row r="4" spans="1:28" ht="36">
      <c r="A4" s="386"/>
      <c r="B4" s="60" t="s">
        <v>7</v>
      </c>
      <c r="C4" s="60" t="s">
        <v>8</v>
      </c>
      <c r="D4" s="60" t="s">
        <v>9</v>
      </c>
      <c r="E4" s="60" t="s">
        <v>64</v>
      </c>
      <c r="F4" s="61" t="s">
        <v>10</v>
      </c>
      <c r="G4" s="61" t="s">
        <v>11</v>
      </c>
      <c r="H4" s="62" t="s">
        <v>12</v>
      </c>
      <c r="I4" s="248" t="s">
        <v>65</v>
      </c>
      <c r="J4" s="193"/>
    </row>
    <row r="5" spans="1:28" ht="12.75" customHeight="1">
      <c r="A5" s="387"/>
      <c r="B5" s="427" t="s">
        <v>13</v>
      </c>
      <c r="C5" s="428"/>
      <c r="D5" s="428"/>
      <c r="E5" s="44" t="s">
        <v>66</v>
      </c>
      <c r="F5" s="427" t="s">
        <v>13</v>
      </c>
      <c r="G5" s="428"/>
      <c r="H5" s="428"/>
      <c r="I5" s="249" t="s">
        <v>66</v>
      </c>
      <c r="J5" s="193"/>
    </row>
    <row r="6" spans="1:28" ht="12.75" customHeight="1">
      <c r="A6" s="426" t="s">
        <v>17</v>
      </c>
      <c r="B6" s="426"/>
      <c r="C6" s="426"/>
      <c r="D6" s="426"/>
      <c r="E6" s="426"/>
      <c r="F6" s="426"/>
      <c r="G6" s="426"/>
      <c r="H6" s="426"/>
      <c r="I6" s="426"/>
      <c r="J6" s="193"/>
    </row>
    <row r="7" spans="1:28">
      <c r="A7" s="4" t="s">
        <v>28</v>
      </c>
      <c r="B7" s="319">
        <v>1183</v>
      </c>
      <c r="C7" s="320">
        <v>41</v>
      </c>
      <c r="D7" s="320">
        <v>10</v>
      </c>
      <c r="E7" s="321">
        <f>(B7/(B7+C7+D7))*100</f>
        <v>95.867098865478113</v>
      </c>
      <c r="F7" s="320">
        <v>111</v>
      </c>
      <c r="G7" s="320">
        <v>160</v>
      </c>
      <c r="H7" s="322">
        <v>735</v>
      </c>
      <c r="I7" s="323">
        <f>(H7/(F7+G7+H7))*100</f>
        <v>73.061630218687867</v>
      </c>
      <c r="J7" s="193"/>
    </row>
    <row r="8" spans="1:28" ht="24">
      <c r="A8" s="59" t="s">
        <v>15</v>
      </c>
      <c r="B8" s="324">
        <v>11</v>
      </c>
      <c r="C8" s="325" t="s">
        <v>30</v>
      </c>
      <c r="D8" s="324">
        <v>3</v>
      </c>
      <c r="E8" s="326">
        <f>(B8/(B8+D8))*100</f>
        <v>78.571428571428569</v>
      </c>
      <c r="F8" s="324">
        <v>0</v>
      </c>
      <c r="G8" s="324">
        <v>1</v>
      </c>
      <c r="H8" s="327">
        <v>17</v>
      </c>
      <c r="I8" s="328">
        <f>(H8/(F8+H8))*100</f>
        <v>100</v>
      </c>
      <c r="J8" s="193"/>
    </row>
    <row r="9" spans="1:28" s="1" customFormat="1">
      <c r="A9" s="9" t="s">
        <v>27</v>
      </c>
      <c r="B9" s="329">
        <v>488</v>
      </c>
      <c r="C9" s="329">
        <v>315</v>
      </c>
      <c r="D9" s="329">
        <v>51</v>
      </c>
      <c r="E9" s="330">
        <f>(B9/(B9+C9+D9))*100</f>
        <v>57.142857142857139</v>
      </c>
      <c r="F9" s="329">
        <v>42</v>
      </c>
      <c r="G9" s="329">
        <v>209</v>
      </c>
      <c r="H9" s="331">
        <v>286</v>
      </c>
      <c r="I9" s="332">
        <f>(H9/(F9+G9+H9))*100</f>
        <v>53.258845437616387</v>
      </c>
      <c r="J9" s="193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</row>
    <row r="10" spans="1:28" ht="12.75" customHeight="1">
      <c r="A10" s="426" t="s">
        <v>16</v>
      </c>
      <c r="B10" s="426"/>
      <c r="C10" s="426"/>
      <c r="D10" s="426"/>
      <c r="E10" s="426"/>
      <c r="F10" s="426"/>
      <c r="G10" s="426"/>
      <c r="H10" s="426"/>
      <c r="I10" s="426"/>
      <c r="J10" s="193"/>
    </row>
    <row r="11" spans="1:28">
      <c r="A11" s="4" t="s">
        <v>28</v>
      </c>
      <c r="B11" s="319">
        <v>3171</v>
      </c>
      <c r="C11" s="320">
        <v>124</v>
      </c>
      <c r="D11" s="320">
        <v>51</v>
      </c>
      <c r="E11" s="321">
        <f>(B11/(B11+C11+D11))*100</f>
        <v>94.769874476987454</v>
      </c>
      <c r="F11" s="320">
        <v>316</v>
      </c>
      <c r="G11" s="320">
        <v>218</v>
      </c>
      <c r="H11" s="333">
        <v>3233</v>
      </c>
      <c r="I11" s="323">
        <f>(H11/(F11+G11+H11))*100</f>
        <v>85.824263339527477</v>
      </c>
      <c r="J11" s="193"/>
    </row>
    <row r="12" spans="1:28" ht="24">
      <c r="A12" s="59" t="s">
        <v>15</v>
      </c>
      <c r="B12" s="324">
        <v>45</v>
      </c>
      <c r="C12" s="324">
        <v>1</v>
      </c>
      <c r="D12" s="324">
        <v>151</v>
      </c>
      <c r="E12" s="326">
        <f>(B12/(B12+D12))*100</f>
        <v>22.95918367346939</v>
      </c>
      <c r="F12" s="324">
        <v>12</v>
      </c>
      <c r="G12" s="324">
        <v>3</v>
      </c>
      <c r="H12" s="327">
        <v>194</v>
      </c>
      <c r="I12" s="328">
        <f>(H12/(F12+H12))*100</f>
        <v>94.174757281553397</v>
      </c>
      <c r="J12" s="193"/>
    </row>
    <row r="13" spans="1:28" s="1" customFormat="1">
      <c r="A13" s="4" t="s">
        <v>27</v>
      </c>
      <c r="B13" s="319">
        <v>1047</v>
      </c>
      <c r="C13" s="319">
        <v>1103</v>
      </c>
      <c r="D13" s="320">
        <v>219</v>
      </c>
      <c r="E13" s="330">
        <f>(B13/(B13+C13+D13))*100</f>
        <v>44.195863233431822</v>
      </c>
      <c r="F13" s="320">
        <v>39</v>
      </c>
      <c r="G13" s="320">
        <v>493</v>
      </c>
      <c r="H13" s="322">
        <v>781</v>
      </c>
      <c r="I13" s="332">
        <f>(H13/(F13+G13+H13))*100</f>
        <v>59.482102056359487</v>
      </c>
      <c r="J13" s="193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</row>
    <row r="14" spans="1:28" ht="12.75" hidden="1" customHeight="1">
      <c r="A14" s="426" t="s">
        <v>2</v>
      </c>
      <c r="B14" s="426"/>
      <c r="C14" s="426"/>
      <c r="D14" s="426"/>
      <c r="E14" s="426"/>
      <c r="F14" s="426"/>
      <c r="G14" s="426"/>
      <c r="H14" s="426"/>
      <c r="I14" s="426"/>
      <c r="J14" s="193"/>
    </row>
    <row r="15" spans="1:28" hidden="1">
      <c r="A15" s="4" t="s">
        <v>28</v>
      </c>
      <c r="B15" s="5">
        <v>3261</v>
      </c>
      <c r="C15" s="6">
        <v>133</v>
      </c>
      <c r="D15" s="6">
        <v>60</v>
      </c>
      <c r="E15" s="43">
        <f>(B15/(B15+C15+D15))*100</f>
        <v>94.412275622466694</v>
      </c>
      <c r="F15" s="6">
        <v>332</v>
      </c>
      <c r="G15" s="6">
        <v>258</v>
      </c>
      <c r="H15" s="7">
        <v>3655</v>
      </c>
      <c r="I15" s="46">
        <f>(H15/(F15+G15+H15))*100</f>
        <v>86.101295641931685</v>
      </c>
      <c r="J15" s="193"/>
    </row>
    <row r="16" spans="1:28" ht="24" hidden="1">
      <c r="A16" s="59" t="s">
        <v>15</v>
      </c>
      <c r="B16" s="63">
        <v>53</v>
      </c>
      <c r="C16" s="63">
        <v>3</v>
      </c>
      <c r="D16" s="63">
        <v>216</v>
      </c>
      <c r="E16" s="64">
        <f>(B16/(B16+D16))*100</f>
        <v>19.702602230483272</v>
      </c>
      <c r="F16" s="63">
        <v>16</v>
      </c>
      <c r="G16" s="63">
        <v>3</v>
      </c>
      <c r="H16" s="65">
        <v>257</v>
      </c>
      <c r="I16" s="66">
        <f>(H16/(F16+H16))*100</f>
        <v>94.139194139194132</v>
      </c>
      <c r="J16" s="193"/>
    </row>
    <row r="17" spans="1:10" hidden="1">
      <c r="A17" s="4" t="s">
        <v>27</v>
      </c>
      <c r="B17" s="5">
        <v>1056</v>
      </c>
      <c r="C17" s="5">
        <v>1267</v>
      </c>
      <c r="D17" s="6">
        <v>245</v>
      </c>
      <c r="E17" s="45">
        <f>(B17/(B17+C17+D17))*100</f>
        <v>41.121495327102799</v>
      </c>
      <c r="F17" s="6">
        <v>38</v>
      </c>
      <c r="G17" s="6">
        <v>550</v>
      </c>
      <c r="H17" s="8">
        <v>857</v>
      </c>
      <c r="I17" s="47">
        <f>(H17/(F17+G17+H17))*100</f>
        <v>59.307958477508649</v>
      </c>
      <c r="J17" s="193"/>
    </row>
    <row r="18" spans="1:10" ht="12.75" hidden="1" customHeight="1">
      <c r="A18" s="426" t="s">
        <v>3</v>
      </c>
      <c r="B18" s="426"/>
      <c r="C18" s="426"/>
      <c r="D18" s="426"/>
      <c r="E18" s="426"/>
      <c r="F18" s="426"/>
      <c r="G18" s="426"/>
      <c r="H18" s="426"/>
      <c r="I18" s="426"/>
      <c r="J18" s="193"/>
    </row>
    <row r="19" spans="1:10" hidden="1">
      <c r="A19" s="4" t="s">
        <v>28</v>
      </c>
      <c r="B19" s="5">
        <v>3645</v>
      </c>
      <c r="C19" s="5">
        <v>138</v>
      </c>
      <c r="D19" s="5">
        <v>80</v>
      </c>
      <c r="E19" s="43">
        <f>(B19/(B19+C19+D19))*100</f>
        <v>94.356717577012688</v>
      </c>
      <c r="F19" s="5">
        <v>353</v>
      </c>
      <c r="G19" s="5">
        <v>269</v>
      </c>
      <c r="H19" s="7">
        <v>3960</v>
      </c>
      <c r="I19" s="46">
        <f>(H19/(F19+G19+H19))*100</f>
        <v>86.425141859450022</v>
      </c>
      <c r="J19" s="193"/>
    </row>
    <row r="20" spans="1:10" ht="24" hidden="1">
      <c r="A20" s="59" t="s">
        <v>15</v>
      </c>
      <c r="B20" s="63">
        <v>66</v>
      </c>
      <c r="C20" s="63">
        <v>1</v>
      </c>
      <c r="D20" s="63">
        <v>226</v>
      </c>
      <c r="E20" s="64">
        <f>(B20/(B20+D20))*100</f>
        <v>22.602739726027394</v>
      </c>
      <c r="F20" s="63">
        <v>24</v>
      </c>
      <c r="G20" s="63">
        <v>3</v>
      </c>
      <c r="H20" s="65">
        <v>315</v>
      </c>
      <c r="I20" s="66">
        <f>(H20/(F20+H20))*100</f>
        <v>92.920353982300881</v>
      </c>
      <c r="J20" s="193"/>
    </row>
    <row r="21" spans="1:10" hidden="1">
      <c r="A21" s="4" t="s">
        <v>27</v>
      </c>
      <c r="B21" s="5">
        <v>1115</v>
      </c>
      <c r="C21" s="5">
        <v>1427</v>
      </c>
      <c r="D21" s="5">
        <v>285</v>
      </c>
      <c r="E21" s="45">
        <f>(B21/(B21+C21+D21))*100</f>
        <v>39.441103643438275</v>
      </c>
      <c r="F21" s="5">
        <v>37</v>
      </c>
      <c r="G21" s="5">
        <v>594</v>
      </c>
      <c r="H21" s="7">
        <v>891</v>
      </c>
      <c r="I21" s="47">
        <f>(H21/(F21+G21+H21))*100</f>
        <v>58.541392904073589</v>
      </c>
      <c r="J21" s="193"/>
    </row>
    <row r="22" spans="1:10" ht="12.75" hidden="1" customHeight="1">
      <c r="A22" s="426" t="s">
        <v>14</v>
      </c>
      <c r="B22" s="426"/>
      <c r="C22" s="426"/>
      <c r="D22" s="426"/>
      <c r="E22" s="426"/>
      <c r="F22" s="426"/>
      <c r="G22" s="426"/>
      <c r="H22" s="426"/>
      <c r="I22" s="426"/>
      <c r="J22" s="193"/>
    </row>
    <row r="23" spans="1:10" hidden="1">
      <c r="A23" s="4" t="s">
        <v>28</v>
      </c>
      <c r="B23" s="5">
        <v>3675</v>
      </c>
      <c r="C23" s="5">
        <v>152</v>
      </c>
      <c r="D23" s="5">
        <v>89</v>
      </c>
      <c r="E23" s="43">
        <f>(B23/(B23+C23+D23))*100</f>
        <v>93.845760980592445</v>
      </c>
      <c r="F23" s="5">
        <v>300</v>
      </c>
      <c r="G23" s="5">
        <v>264</v>
      </c>
      <c r="H23" s="7">
        <v>4185</v>
      </c>
      <c r="I23" s="46">
        <f>(H23/(F23+G23+H23))*100</f>
        <v>88.123815540113696</v>
      </c>
      <c r="J23" s="193"/>
    </row>
    <row r="24" spans="1:10" ht="24" hidden="1">
      <c r="A24" s="59" t="s">
        <v>15</v>
      </c>
      <c r="B24" s="63">
        <v>72</v>
      </c>
      <c r="C24" s="63">
        <v>1</v>
      </c>
      <c r="D24" s="63">
        <v>289</v>
      </c>
      <c r="E24" s="64">
        <f>(B24/(B24+D24))*100</f>
        <v>19.94459833795014</v>
      </c>
      <c r="F24" s="63">
        <v>21</v>
      </c>
      <c r="G24" s="63">
        <v>3</v>
      </c>
      <c r="H24" s="65">
        <v>349</v>
      </c>
      <c r="I24" s="66">
        <f>(H24/(F24+H24))*100</f>
        <v>94.324324324324323</v>
      </c>
      <c r="J24" s="193"/>
    </row>
    <row r="25" spans="1:10" hidden="1">
      <c r="A25" s="9" t="s">
        <v>27</v>
      </c>
      <c r="B25" s="10">
        <v>1112</v>
      </c>
      <c r="C25" s="10">
        <v>1525</v>
      </c>
      <c r="D25" s="10">
        <v>315</v>
      </c>
      <c r="E25" s="45">
        <f>(B25/(B25+C25+D25))*100</f>
        <v>37.669376693766935</v>
      </c>
      <c r="F25" s="10">
        <v>41</v>
      </c>
      <c r="G25" s="10">
        <v>654</v>
      </c>
      <c r="H25" s="11">
        <v>910</v>
      </c>
      <c r="I25" s="47">
        <f>(H25/(F25+G25+H25))*100</f>
        <v>56.697819314641741</v>
      </c>
      <c r="J25" s="193"/>
    </row>
    <row r="26" spans="1:10" ht="12.75" hidden="1" customHeight="1">
      <c r="A26" s="426" t="s">
        <v>54</v>
      </c>
      <c r="B26" s="426"/>
      <c r="C26" s="426"/>
      <c r="D26" s="426"/>
      <c r="E26" s="426"/>
      <c r="F26" s="426"/>
      <c r="G26" s="426"/>
      <c r="H26" s="426"/>
      <c r="I26" s="426"/>
      <c r="J26" s="193"/>
    </row>
    <row r="27" spans="1:10" hidden="1">
      <c r="A27" s="4" t="s">
        <v>28</v>
      </c>
      <c r="B27" s="5">
        <v>3777</v>
      </c>
      <c r="C27" s="5">
        <v>147</v>
      </c>
      <c r="D27" s="5">
        <v>91</v>
      </c>
      <c r="E27" s="43">
        <f>(B27/(B27+C27+D27))*100</f>
        <v>94.0722291407223</v>
      </c>
      <c r="F27" s="5">
        <v>215</v>
      </c>
      <c r="G27" s="5">
        <v>275</v>
      </c>
      <c r="H27" s="7">
        <v>4662</v>
      </c>
      <c r="I27" s="46">
        <f>(H27/(F27+G27+H27))*100</f>
        <v>90.489130434782609</v>
      </c>
      <c r="J27" s="193"/>
    </row>
    <row r="28" spans="1:10" ht="24" hidden="1">
      <c r="A28" s="59" t="s">
        <v>15</v>
      </c>
      <c r="B28" s="63">
        <v>73</v>
      </c>
      <c r="C28" s="63">
        <v>4</v>
      </c>
      <c r="D28" s="63">
        <v>310</v>
      </c>
      <c r="E28" s="64">
        <f>(B28/(B28+D28))*100</f>
        <v>19.06005221932115</v>
      </c>
      <c r="F28" s="63">
        <v>37</v>
      </c>
      <c r="G28" s="63">
        <v>4</v>
      </c>
      <c r="H28" s="65">
        <v>424</v>
      </c>
      <c r="I28" s="66">
        <f>(H28/(F28+H28))*100</f>
        <v>91.973969631236443</v>
      </c>
      <c r="J28" s="193"/>
    </row>
    <row r="29" spans="1:10" hidden="1">
      <c r="A29" s="9" t="s">
        <v>27</v>
      </c>
      <c r="B29" s="10">
        <v>1105</v>
      </c>
      <c r="C29" s="10">
        <v>1552</v>
      </c>
      <c r="D29" s="10">
        <v>358</v>
      </c>
      <c r="E29" s="45">
        <f>(B29/(B29+C29+D29))*100</f>
        <v>36.650082918739635</v>
      </c>
      <c r="F29" s="10">
        <v>39</v>
      </c>
      <c r="G29" s="10">
        <v>712</v>
      </c>
      <c r="H29" s="11">
        <v>922</v>
      </c>
      <c r="I29" s="47">
        <f>(H29/(F29+G29+H29))*100</f>
        <v>55.110579796772264</v>
      </c>
      <c r="J29" s="193"/>
    </row>
    <row r="30" spans="1:10" ht="12.75" customHeight="1">
      <c r="A30" s="426" t="s">
        <v>55</v>
      </c>
      <c r="B30" s="426"/>
      <c r="C30" s="426"/>
      <c r="D30" s="426"/>
      <c r="E30" s="426"/>
      <c r="F30" s="426"/>
      <c r="G30" s="426"/>
      <c r="H30" s="426"/>
      <c r="I30" s="426"/>
    </row>
    <row r="31" spans="1:10" ht="14.25" customHeight="1">
      <c r="A31" s="4" t="s">
        <v>28</v>
      </c>
      <c r="B31" s="319">
        <v>4081</v>
      </c>
      <c r="C31" s="319">
        <v>146</v>
      </c>
      <c r="D31" s="319">
        <v>116</v>
      </c>
      <c r="E31" s="321">
        <f>(B31/(B31+C31+D31))*100</f>
        <v>93.967303707114908</v>
      </c>
      <c r="F31" s="319">
        <v>187</v>
      </c>
      <c r="G31" s="319">
        <v>285</v>
      </c>
      <c r="H31" s="333">
        <v>4821</v>
      </c>
      <c r="I31" s="323">
        <f>(H31/(F31+G31+H31))*100</f>
        <v>91.082561874173436</v>
      </c>
    </row>
    <row r="32" spans="1:10" ht="24">
      <c r="A32" s="59" t="s">
        <v>15</v>
      </c>
      <c r="B32" s="324">
        <v>76</v>
      </c>
      <c r="C32" s="324">
        <v>4</v>
      </c>
      <c r="D32" s="324">
        <v>345</v>
      </c>
      <c r="E32" s="326">
        <f>(B32/(B32+D32))*100</f>
        <v>18.052256532066508</v>
      </c>
      <c r="F32" s="324">
        <v>35</v>
      </c>
      <c r="G32" s="324">
        <v>8</v>
      </c>
      <c r="H32" s="327">
        <v>471</v>
      </c>
      <c r="I32" s="328">
        <f>(H32/(F32+H32))*100</f>
        <v>93.083003952569172</v>
      </c>
    </row>
    <row r="33" spans="1:9">
      <c r="A33" s="9" t="s">
        <v>27</v>
      </c>
      <c r="B33" s="334">
        <v>1156</v>
      </c>
      <c r="C33" s="334">
        <v>1632</v>
      </c>
      <c r="D33" s="334">
        <v>371</v>
      </c>
      <c r="E33" s="330">
        <f>(B33/(B33+C33+D33))*100</f>
        <v>36.593858816081038</v>
      </c>
      <c r="F33" s="334">
        <v>48</v>
      </c>
      <c r="G33" s="334">
        <v>823</v>
      </c>
      <c r="H33" s="335">
        <v>955</v>
      </c>
      <c r="I33" s="332">
        <f>(H33/(F33+G33+H33))*100</f>
        <v>52.300109529025193</v>
      </c>
    </row>
    <row r="34" spans="1:9" ht="12.75" customHeight="1">
      <c r="A34" s="426" t="s">
        <v>96</v>
      </c>
      <c r="B34" s="426"/>
      <c r="C34" s="426"/>
      <c r="D34" s="426"/>
      <c r="E34" s="426"/>
      <c r="F34" s="426"/>
      <c r="G34" s="426"/>
      <c r="H34" s="426"/>
      <c r="I34" s="426"/>
    </row>
    <row r="35" spans="1:9" ht="12.75" customHeight="1">
      <c r="A35" s="4" t="s">
        <v>28</v>
      </c>
      <c r="B35" s="319">
        <v>4194</v>
      </c>
      <c r="C35" s="319">
        <v>144</v>
      </c>
      <c r="D35" s="319">
        <v>124</v>
      </c>
      <c r="E35" s="321">
        <f>(B35/(B35+C35+D35))*100</f>
        <v>93.993724787090997</v>
      </c>
      <c r="F35" s="319">
        <v>174</v>
      </c>
      <c r="G35" s="319">
        <v>276</v>
      </c>
      <c r="H35" s="333">
        <v>4991</v>
      </c>
      <c r="I35" s="323">
        <f>(H35/(F35+G35+H35))*100</f>
        <v>91.729461496048529</v>
      </c>
    </row>
    <row r="36" spans="1:9" ht="24" customHeight="1">
      <c r="A36" s="59" t="s">
        <v>15</v>
      </c>
      <c r="B36" s="324">
        <v>76</v>
      </c>
      <c r="C36" s="324">
        <v>4</v>
      </c>
      <c r="D36" s="324">
        <v>342</v>
      </c>
      <c r="E36" s="326">
        <f>(B36/(B36+D36))*100</f>
        <v>18.181818181818183</v>
      </c>
      <c r="F36" s="324">
        <v>35</v>
      </c>
      <c r="G36" s="324">
        <v>7</v>
      </c>
      <c r="H36" s="327">
        <v>482</v>
      </c>
      <c r="I36" s="328">
        <f>(H36/(F36+H36))*100</f>
        <v>93.230174081237919</v>
      </c>
    </row>
    <row r="37" spans="1:9" ht="12.75" customHeight="1">
      <c r="A37" s="9" t="s">
        <v>27</v>
      </c>
      <c r="B37" s="334">
        <v>1188</v>
      </c>
      <c r="C37" s="334">
        <v>1684</v>
      </c>
      <c r="D37" s="334">
        <v>398</v>
      </c>
      <c r="E37" s="330">
        <f>(B37/(B37+C37+D37))*100</f>
        <v>36.330275229357802</v>
      </c>
      <c r="F37" s="334">
        <v>50</v>
      </c>
      <c r="G37" s="334">
        <v>872</v>
      </c>
      <c r="H37" s="335">
        <v>982</v>
      </c>
      <c r="I37" s="332">
        <f>(H37/(F37+G37+H37))*100</f>
        <v>51.575630252100844</v>
      </c>
    </row>
    <row r="38" spans="1:9" ht="12.75" customHeight="1">
      <c r="A38" s="426" t="s">
        <v>127</v>
      </c>
      <c r="B38" s="426"/>
      <c r="C38" s="426"/>
      <c r="D38" s="426"/>
      <c r="E38" s="426"/>
      <c r="F38" s="426"/>
      <c r="G38" s="426"/>
      <c r="H38" s="426"/>
      <c r="I38" s="426"/>
    </row>
    <row r="39" spans="1:9" ht="12.75" customHeight="1">
      <c r="A39" s="4" t="s">
        <v>28</v>
      </c>
      <c r="B39" s="319">
        <v>4022</v>
      </c>
      <c r="C39" s="319">
        <v>129</v>
      </c>
      <c r="D39" s="319">
        <v>113</v>
      </c>
      <c r="E39" s="321">
        <f>(B39/(B39+C39+D39))*100</f>
        <v>94.324577861163235</v>
      </c>
      <c r="F39" s="319">
        <v>178</v>
      </c>
      <c r="G39" s="319">
        <v>268</v>
      </c>
      <c r="H39" s="333">
        <v>5159</v>
      </c>
      <c r="I39" s="323">
        <f>(H39/(F39+G39+H39))*100</f>
        <v>92.042818911685998</v>
      </c>
    </row>
    <row r="40" spans="1:9" ht="24" customHeight="1">
      <c r="A40" s="59" t="s">
        <v>15</v>
      </c>
      <c r="B40" s="324">
        <v>76</v>
      </c>
      <c r="C40" s="324">
        <v>5</v>
      </c>
      <c r="D40" s="324">
        <v>364</v>
      </c>
      <c r="E40" s="326">
        <f>(B40/(B40+D40))*100</f>
        <v>17.272727272727273</v>
      </c>
      <c r="F40" s="324">
        <v>34</v>
      </c>
      <c r="G40" s="324">
        <v>7</v>
      </c>
      <c r="H40" s="327">
        <v>479</v>
      </c>
      <c r="I40" s="328">
        <f>(H40/(F40+H40))*100</f>
        <v>93.372319688109158</v>
      </c>
    </row>
    <row r="41" spans="1:9" ht="12.75" customHeight="1">
      <c r="A41" s="9" t="s">
        <v>27</v>
      </c>
      <c r="B41" s="334">
        <v>1106</v>
      </c>
      <c r="C41" s="334">
        <v>1774</v>
      </c>
      <c r="D41" s="334">
        <v>408</v>
      </c>
      <c r="E41" s="330">
        <f>(B41/(B41+C41+D41))*100</f>
        <v>33.637469586374699</v>
      </c>
      <c r="F41" s="334">
        <v>60</v>
      </c>
      <c r="G41" s="334">
        <v>919</v>
      </c>
      <c r="H41" s="335">
        <v>999</v>
      </c>
      <c r="I41" s="332">
        <f>(H41/(F41+G41+H41))*100</f>
        <v>50.505561172901928</v>
      </c>
    </row>
    <row r="42" spans="1:9" ht="12.75" customHeight="1">
      <c r="A42" s="426" t="s">
        <v>128</v>
      </c>
      <c r="B42" s="426"/>
      <c r="C42" s="426"/>
      <c r="D42" s="426"/>
      <c r="E42" s="426"/>
      <c r="F42" s="426"/>
      <c r="G42" s="426"/>
      <c r="H42" s="426"/>
      <c r="I42" s="426"/>
    </row>
    <row r="43" spans="1:9" ht="12.75" customHeight="1">
      <c r="A43" s="4" t="s">
        <v>28</v>
      </c>
      <c r="B43" s="319">
        <v>4232</v>
      </c>
      <c r="C43" s="319">
        <v>150</v>
      </c>
      <c r="D43" s="319">
        <v>131</v>
      </c>
      <c r="E43" s="321">
        <f>(B43/(B43+C43+D43))*100</f>
        <v>93.773543097717706</v>
      </c>
      <c r="F43" s="319">
        <v>194</v>
      </c>
      <c r="G43" s="319">
        <v>281</v>
      </c>
      <c r="H43" s="333">
        <v>5454</v>
      </c>
      <c r="I43" s="323">
        <f>(H43/(F43+G43+H43))*100</f>
        <v>91.988530949569906</v>
      </c>
    </row>
    <row r="44" spans="1:9" ht="24" customHeight="1">
      <c r="A44" s="59" t="s">
        <v>15</v>
      </c>
      <c r="B44" s="324">
        <v>75</v>
      </c>
      <c r="C44" s="324">
        <v>5</v>
      </c>
      <c r="D44" s="324">
        <v>373</v>
      </c>
      <c r="E44" s="326">
        <f>(B44/(B44+D44))*100</f>
        <v>16.741071428571427</v>
      </c>
      <c r="F44" s="324">
        <v>34</v>
      </c>
      <c r="G44" s="324">
        <v>7</v>
      </c>
      <c r="H44" s="327">
        <v>485</v>
      </c>
      <c r="I44" s="328">
        <f>(H44/(F44+H44))*100</f>
        <v>93.448940269749514</v>
      </c>
    </row>
    <row r="45" spans="1:9" ht="12.75" customHeight="1">
      <c r="A45" s="9" t="s">
        <v>27</v>
      </c>
      <c r="B45" s="334">
        <v>1143</v>
      </c>
      <c r="C45" s="334">
        <v>1836</v>
      </c>
      <c r="D45" s="334">
        <v>421</v>
      </c>
      <c r="E45" s="330">
        <f>(B45/(B45+C45+D45))*100</f>
        <v>33.617647058823529</v>
      </c>
      <c r="F45" s="334">
        <v>59</v>
      </c>
      <c r="G45" s="334">
        <v>979</v>
      </c>
      <c r="H45" s="335">
        <v>1034</v>
      </c>
      <c r="I45" s="332">
        <f>(H45/(F45+G45+H45))*100</f>
        <v>49.903474903474901</v>
      </c>
    </row>
    <row r="46" spans="1:9" ht="12.75" customHeight="1">
      <c r="A46" s="426" t="s">
        <v>153</v>
      </c>
      <c r="B46" s="426"/>
      <c r="C46" s="426"/>
      <c r="D46" s="426"/>
      <c r="E46" s="426"/>
      <c r="F46" s="426"/>
      <c r="G46" s="426"/>
      <c r="H46" s="426"/>
      <c r="I46" s="426"/>
    </row>
    <row r="47" spans="1:9" ht="12.75" customHeight="1">
      <c r="A47" s="4" t="s">
        <v>28</v>
      </c>
      <c r="B47" s="319">
        <v>4316</v>
      </c>
      <c r="C47" s="319">
        <v>149</v>
      </c>
      <c r="D47" s="319">
        <v>136</v>
      </c>
      <c r="E47" s="321">
        <f>(B47/(B47+C47+D47))*100</f>
        <v>93.805694414257772</v>
      </c>
      <c r="F47" s="319">
        <v>221</v>
      </c>
      <c r="G47" s="319">
        <v>276</v>
      </c>
      <c r="H47" s="333">
        <v>5627</v>
      </c>
      <c r="I47" s="323">
        <f>(H47/(F47+G47+H47))*100</f>
        <v>91.884389288047032</v>
      </c>
    </row>
    <row r="48" spans="1:9" ht="24" customHeight="1">
      <c r="A48" s="59" t="s">
        <v>15</v>
      </c>
      <c r="B48" s="324">
        <v>75</v>
      </c>
      <c r="C48" s="324">
        <v>5</v>
      </c>
      <c r="D48" s="324">
        <v>375</v>
      </c>
      <c r="E48" s="326">
        <f>(B48/(B48+D48))*100</f>
        <v>16.666666666666664</v>
      </c>
      <c r="F48" s="324">
        <v>34</v>
      </c>
      <c r="G48" s="324">
        <v>5</v>
      </c>
      <c r="H48" s="327">
        <v>491</v>
      </c>
      <c r="I48" s="328">
        <f>(H48/(F48+H48))*100</f>
        <v>93.523809523809518</v>
      </c>
    </row>
    <row r="49" spans="1:9" ht="12.75" customHeight="1">
      <c r="A49" s="9" t="s">
        <v>27</v>
      </c>
      <c r="B49" s="334">
        <v>1164</v>
      </c>
      <c r="C49" s="334">
        <v>1891</v>
      </c>
      <c r="D49" s="334">
        <v>422</v>
      </c>
      <c r="E49" s="330">
        <f>(B49/(B49+C49+D49))*100</f>
        <v>33.477135461604831</v>
      </c>
      <c r="F49" s="334">
        <v>59</v>
      </c>
      <c r="G49" s="334">
        <v>1014</v>
      </c>
      <c r="H49" s="335">
        <v>1078</v>
      </c>
      <c r="I49" s="332">
        <f>(H49/(F49+G49+H49))*100</f>
        <v>50.116225011622504</v>
      </c>
    </row>
    <row r="50" spans="1:9" s="190" customFormat="1" ht="12.75" customHeight="1">
      <c r="A50" s="429" t="s">
        <v>53</v>
      </c>
      <c r="B50" s="429"/>
      <c r="C50" s="429"/>
      <c r="D50" s="429"/>
      <c r="E50" s="429"/>
      <c r="F50" s="429"/>
      <c r="G50" s="429"/>
      <c r="H50" s="429"/>
      <c r="I50" s="213"/>
    </row>
    <row r="51" spans="1:9" s="190" customFormat="1"/>
    <row r="52" spans="1:9" s="190" customFormat="1"/>
    <row r="53" spans="1:9" s="190" customFormat="1"/>
    <row r="54" spans="1:9" s="190" customFormat="1"/>
    <row r="55" spans="1:9" s="190" customFormat="1"/>
    <row r="56" spans="1:9" s="190" customFormat="1"/>
    <row r="57" spans="1:9" s="190" customFormat="1"/>
    <row r="58" spans="1:9" s="190" customFormat="1"/>
    <row r="59" spans="1:9" s="190" customFormat="1"/>
    <row r="60" spans="1:9" s="190" customFormat="1"/>
    <row r="61" spans="1:9" s="190" customFormat="1"/>
    <row r="62" spans="1:9" s="190" customFormat="1"/>
    <row r="63" spans="1:9" s="190" customFormat="1"/>
    <row r="64" spans="1:9" s="190" customFormat="1"/>
    <row r="65" s="190" customFormat="1"/>
    <row r="66" s="190" customFormat="1"/>
    <row r="67" s="190" customFormat="1"/>
    <row r="68" s="190" customFormat="1"/>
    <row r="69" s="190" customFormat="1"/>
    <row r="70" s="190" customFormat="1"/>
    <row r="71" s="190" customFormat="1"/>
    <row r="72" s="190" customFormat="1"/>
    <row r="73" s="190" customFormat="1"/>
    <row r="74" s="190" customFormat="1"/>
    <row r="75" s="190" customFormat="1"/>
    <row r="76" s="190" customFormat="1"/>
    <row r="77" s="190" customFormat="1"/>
    <row r="78" s="190" customFormat="1"/>
    <row r="79" s="190" customFormat="1"/>
    <row r="80" s="190" customFormat="1"/>
    <row r="81" s="190" customFormat="1"/>
    <row r="82" s="190" customFormat="1"/>
    <row r="83" s="190" customFormat="1"/>
    <row r="84" s="190" customFormat="1"/>
    <row r="85" s="190" customFormat="1"/>
    <row r="86" s="190" customFormat="1"/>
    <row r="87" s="190" customFormat="1"/>
    <row r="88" s="190" customFormat="1"/>
    <row r="89" s="190" customFormat="1"/>
    <row r="90" s="190" customFormat="1"/>
    <row r="91" s="190" customFormat="1"/>
    <row r="92" s="190" customFormat="1"/>
    <row r="93" s="190" customFormat="1"/>
    <row r="94" s="190" customFormat="1"/>
    <row r="95" s="190" customFormat="1"/>
    <row r="96" s="190" customFormat="1"/>
    <row r="97" s="190" customFormat="1"/>
    <row r="98" s="190" customFormat="1"/>
    <row r="99" s="190" customFormat="1"/>
    <row r="100" s="190" customFormat="1"/>
    <row r="101" s="190" customFormat="1"/>
    <row r="102" s="190" customFormat="1"/>
    <row r="103" s="190" customFormat="1"/>
    <row r="104" s="190" customFormat="1"/>
    <row r="105" s="190" customFormat="1"/>
    <row r="106" s="190" customFormat="1"/>
    <row r="107" s="190" customFormat="1"/>
    <row r="108" s="190" customFormat="1"/>
    <row r="109" s="190" customFormat="1"/>
    <row r="110" s="190" customFormat="1"/>
    <row r="111" s="190" customFormat="1"/>
    <row r="112" s="190" customFormat="1"/>
    <row r="113" s="190" customFormat="1"/>
    <row r="114" s="190" customFormat="1"/>
    <row r="115" s="190" customFormat="1"/>
    <row r="116" s="190" customFormat="1"/>
    <row r="117" s="190" customFormat="1"/>
    <row r="118" s="190" customFormat="1"/>
    <row r="119" s="190" customFormat="1"/>
    <row r="120" s="190" customFormat="1"/>
    <row r="121" s="190" customFormat="1"/>
    <row r="122" s="190" customFormat="1"/>
    <row r="123" s="190" customFormat="1"/>
    <row r="124" s="190" customFormat="1"/>
    <row r="125" s="190" customFormat="1"/>
    <row r="126" s="190" customFormat="1"/>
    <row r="127" s="190" customFormat="1"/>
    <row r="128" s="190" customFormat="1"/>
    <row r="129" s="190" customFormat="1"/>
    <row r="130" s="190" customFormat="1"/>
    <row r="131" s="190" customFormat="1"/>
    <row r="132" s="190" customFormat="1"/>
    <row r="133" s="190" customFormat="1"/>
    <row r="134" s="190" customFormat="1"/>
    <row r="135" s="190" customFormat="1"/>
    <row r="136" s="190" customFormat="1"/>
    <row r="137" s="190" customFormat="1"/>
    <row r="138" s="190" customFormat="1"/>
    <row r="139" s="190" customFormat="1"/>
    <row r="140" s="190" customFormat="1"/>
    <row r="141" s="190" customFormat="1"/>
    <row r="142" s="190" customFormat="1"/>
    <row r="143" s="190" customFormat="1"/>
    <row r="144" s="190" customFormat="1"/>
    <row r="145" s="190" customFormat="1"/>
    <row r="146" s="190" customFormat="1"/>
    <row r="147" s="190" customFormat="1"/>
    <row r="148" s="190" customFormat="1"/>
    <row r="149" s="190" customFormat="1"/>
    <row r="150" s="190" customFormat="1"/>
    <row r="151" s="190" customFormat="1"/>
    <row r="152" s="190" customFormat="1"/>
    <row r="153" s="190" customFormat="1"/>
    <row r="154" s="190" customFormat="1"/>
    <row r="155" s="190" customFormat="1"/>
    <row r="156" s="190" customFormat="1"/>
    <row r="157" s="190" customFormat="1"/>
    <row r="158" s="190" customFormat="1"/>
    <row r="159" s="190" customFormat="1"/>
    <row r="160" s="190" customFormat="1"/>
    <row r="161" s="190" customFormat="1"/>
    <row r="162" s="190" customFormat="1"/>
    <row r="163" s="190" customFormat="1"/>
    <row r="164" s="190" customFormat="1"/>
    <row r="165" s="190" customFormat="1"/>
    <row r="166" s="190" customFormat="1"/>
    <row r="167" s="190" customFormat="1"/>
    <row r="168" s="190" customFormat="1"/>
    <row r="169" s="190" customFormat="1"/>
    <row r="170" s="190" customFormat="1"/>
    <row r="171" s="190" customFormat="1"/>
    <row r="172" s="190" customFormat="1"/>
    <row r="173" s="190" customFormat="1"/>
    <row r="174" s="190" customFormat="1"/>
    <row r="175" s="190" customFormat="1"/>
    <row r="176" s="190" customFormat="1"/>
    <row r="177" s="190" customFormat="1"/>
    <row r="178" s="190" customFormat="1"/>
    <row r="179" s="190" customFormat="1"/>
    <row r="180" s="190" customFormat="1"/>
    <row r="181" s="190" customFormat="1"/>
    <row r="182" s="190" customFormat="1"/>
    <row r="183" s="190" customFormat="1"/>
    <row r="184" s="190" customFormat="1"/>
    <row r="185" s="190" customFormat="1"/>
    <row r="186" s="190" customFormat="1"/>
    <row r="187" s="190" customFormat="1"/>
    <row r="188" s="190" customFormat="1"/>
    <row r="189" s="190" customFormat="1"/>
    <row r="190" s="190" customFormat="1"/>
    <row r="191" s="190" customFormat="1"/>
    <row r="192" s="190" customFormat="1"/>
    <row r="193" s="190" customFormat="1"/>
    <row r="194" s="190" customFormat="1"/>
    <row r="195" s="190" customFormat="1"/>
    <row r="196" s="190" customFormat="1"/>
    <row r="197" s="190" customFormat="1"/>
    <row r="198" s="190" customFormat="1"/>
    <row r="199" s="190" customFormat="1"/>
    <row r="200" s="190" customFormat="1"/>
    <row r="201" s="190" customFormat="1"/>
    <row r="202" s="190" customFormat="1"/>
    <row r="203" s="190" customFormat="1"/>
    <row r="204" s="190" customFormat="1"/>
    <row r="205" s="190" customFormat="1"/>
    <row r="206" s="190" customFormat="1"/>
    <row r="207" s="190" customFormat="1"/>
    <row r="208" s="190" customFormat="1"/>
    <row r="209" s="190" customFormat="1"/>
    <row r="210" s="190" customFormat="1"/>
    <row r="211" s="190" customFormat="1"/>
    <row r="212" s="190" customFormat="1"/>
    <row r="213" s="190" customFormat="1"/>
    <row r="214" s="190" customFormat="1"/>
    <row r="215" s="190" customFormat="1"/>
    <row r="216" s="190" customFormat="1"/>
    <row r="217" s="190" customFormat="1"/>
    <row r="218" s="190" customFormat="1"/>
    <row r="219" s="190" customFormat="1"/>
    <row r="220" s="190" customFormat="1"/>
    <row r="221" s="190" customFormat="1"/>
    <row r="222" s="190" customFormat="1"/>
    <row r="223" s="190" customFormat="1"/>
    <row r="224" s="190" customFormat="1"/>
    <row r="225" s="190" customFormat="1"/>
    <row r="226" s="190" customFormat="1"/>
    <row r="227" s="190" customFormat="1"/>
    <row r="228" s="190" customFormat="1"/>
    <row r="229" s="190" customFormat="1"/>
    <row r="230" s="190" customFormat="1"/>
    <row r="231" s="190" customFormat="1"/>
    <row r="232" s="190" customFormat="1"/>
    <row r="233" s="190" customFormat="1"/>
    <row r="234" s="190" customFormat="1"/>
    <row r="235" s="190" customFormat="1"/>
    <row r="236" s="190" customFormat="1"/>
    <row r="237" s="190" customFormat="1"/>
    <row r="238" s="190" customFormat="1"/>
    <row r="239" s="190" customFormat="1"/>
    <row r="240" s="190" customFormat="1"/>
    <row r="241" s="190" customFormat="1"/>
    <row r="242" s="190" customFormat="1"/>
    <row r="243" s="190" customFormat="1"/>
    <row r="244" s="190" customFormat="1"/>
    <row r="245" s="190" customFormat="1"/>
    <row r="246" s="190" customFormat="1"/>
    <row r="247" s="190" customFormat="1"/>
    <row r="248" s="190" customFormat="1"/>
    <row r="249" s="190" customFormat="1"/>
    <row r="250" s="190" customFormat="1"/>
    <row r="251" s="190" customFormat="1"/>
    <row r="252" s="190" customFormat="1"/>
    <row r="253" s="190" customFormat="1"/>
    <row r="254" s="190" customFormat="1"/>
    <row r="255" s="190" customFormat="1"/>
    <row r="256" s="190" customFormat="1"/>
    <row r="257" s="190" customFormat="1"/>
    <row r="258" s="190" customFormat="1"/>
    <row r="259" s="190" customFormat="1"/>
    <row r="260" s="190" customFormat="1"/>
    <row r="261" s="190" customFormat="1"/>
    <row r="262" s="190" customFormat="1"/>
    <row r="263" s="190" customFormat="1"/>
    <row r="264" s="190" customFormat="1"/>
    <row r="265" s="190" customFormat="1"/>
    <row r="266" s="190" customFormat="1"/>
    <row r="267" s="190" customFormat="1"/>
    <row r="268" s="190" customFormat="1"/>
    <row r="269" s="190" customFormat="1"/>
    <row r="270" s="190" customFormat="1"/>
    <row r="271" s="190" customFormat="1"/>
    <row r="272" s="190" customFormat="1"/>
    <row r="273" s="190" customFormat="1"/>
    <row r="274" s="190" customFormat="1"/>
    <row r="275" s="190" customFormat="1"/>
    <row r="276" s="190" customFormat="1"/>
    <row r="277" s="190" customFormat="1"/>
    <row r="278" s="190" customFormat="1"/>
    <row r="279" s="190" customFormat="1"/>
    <row r="280" s="190" customFormat="1"/>
    <row r="281" s="190" customFormat="1"/>
    <row r="282" s="190" customFormat="1"/>
    <row r="283" s="190" customFormat="1"/>
    <row r="284" s="190" customFormat="1"/>
    <row r="285" s="190" customFormat="1"/>
  </sheetData>
  <mergeCells count="19">
    <mergeCell ref="A18:I18"/>
    <mergeCell ref="A14:I14"/>
    <mergeCell ref="A10:I10"/>
    <mergeCell ref="A3:A5"/>
    <mergeCell ref="B3:E3"/>
    <mergeCell ref="F3:I3"/>
    <mergeCell ref="A50:H50"/>
    <mergeCell ref="A26:I26"/>
    <mergeCell ref="A34:I34"/>
    <mergeCell ref="A30:I30"/>
    <mergeCell ref="A22:I22"/>
    <mergeCell ref="A38:I38"/>
    <mergeCell ref="A42:I42"/>
    <mergeCell ref="A46:I46"/>
    <mergeCell ref="A6:I6"/>
    <mergeCell ref="B5:D5"/>
    <mergeCell ref="F5:H5"/>
    <mergeCell ref="A2:I2"/>
    <mergeCell ref="A1:I1"/>
  </mergeCells>
  <phoneticPr fontId="51" type="noConversion"/>
  <hyperlinks>
    <hyperlink ref="A1" location="Inhalt!A1" display="Inhalt!A1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headerFooter>
    <oddHeader>&amp;CBildungsbericht 2020 - Tabellen F1</oddHeader>
  </headerFooter>
  <ignoredErrors>
    <ignoredError sqref="A8:I4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73"/>
  <sheetViews>
    <sheetView zoomScaleNormal="100" workbookViewId="0">
      <selection activeCell="P14" sqref="P14"/>
    </sheetView>
  </sheetViews>
  <sheetFormatPr baseColWidth="10" defaultRowHeight="12.75"/>
  <cols>
    <col min="1" max="1" width="37.28515625" customWidth="1"/>
    <col min="2" max="2" width="7.28515625" customWidth="1"/>
    <col min="3" max="3" width="13.42578125" customWidth="1"/>
    <col min="4" max="4" width="4.42578125" hidden="1" customWidth="1"/>
    <col min="5" max="6" width="15" customWidth="1"/>
    <col min="7" max="7" width="15" hidden="1" customWidth="1"/>
    <col min="8" max="9" width="15" customWidth="1"/>
    <col min="10" max="10" width="15" hidden="1" customWidth="1"/>
    <col min="11" max="11" width="15" customWidth="1"/>
    <col min="12" max="33" width="11.42578125" style="190"/>
    <col min="256" max="256" width="28.28515625" customWidth="1"/>
    <col min="257" max="257" width="7.28515625" customWidth="1"/>
    <col min="258" max="258" width="4.140625" customWidth="1"/>
    <col min="512" max="512" width="28.28515625" customWidth="1"/>
    <col min="513" max="513" width="7.28515625" customWidth="1"/>
    <col min="514" max="514" width="4.140625" customWidth="1"/>
    <col min="768" max="768" width="28.28515625" customWidth="1"/>
    <col min="769" max="769" width="7.28515625" customWidth="1"/>
    <col min="770" max="770" width="4.140625" customWidth="1"/>
    <col min="1024" max="1024" width="28.28515625" customWidth="1"/>
    <col min="1025" max="1025" width="7.28515625" customWidth="1"/>
    <col min="1026" max="1026" width="4.140625" customWidth="1"/>
    <col min="1280" max="1280" width="28.28515625" customWidth="1"/>
    <col min="1281" max="1281" width="7.28515625" customWidth="1"/>
    <col min="1282" max="1282" width="4.140625" customWidth="1"/>
    <col min="1536" max="1536" width="28.28515625" customWidth="1"/>
    <col min="1537" max="1537" width="7.28515625" customWidth="1"/>
    <col min="1538" max="1538" width="4.140625" customWidth="1"/>
    <col min="1792" max="1792" width="28.28515625" customWidth="1"/>
    <col min="1793" max="1793" width="7.28515625" customWidth="1"/>
    <col min="1794" max="1794" width="4.140625" customWidth="1"/>
    <col min="2048" max="2048" width="28.28515625" customWidth="1"/>
    <col min="2049" max="2049" width="7.28515625" customWidth="1"/>
    <col min="2050" max="2050" width="4.140625" customWidth="1"/>
    <col min="2304" max="2304" width="28.28515625" customWidth="1"/>
    <col min="2305" max="2305" width="7.28515625" customWidth="1"/>
    <col min="2306" max="2306" width="4.140625" customWidth="1"/>
    <col min="2560" max="2560" width="28.28515625" customWidth="1"/>
    <col min="2561" max="2561" width="7.28515625" customWidth="1"/>
    <col min="2562" max="2562" width="4.140625" customWidth="1"/>
    <col min="2816" max="2816" width="28.28515625" customWidth="1"/>
    <col min="2817" max="2817" width="7.28515625" customWidth="1"/>
    <col min="2818" max="2818" width="4.140625" customWidth="1"/>
    <col min="3072" max="3072" width="28.28515625" customWidth="1"/>
    <col min="3073" max="3073" width="7.28515625" customWidth="1"/>
    <col min="3074" max="3074" width="4.140625" customWidth="1"/>
    <col min="3328" max="3328" width="28.28515625" customWidth="1"/>
    <col min="3329" max="3329" width="7.28515625" customWidth="1"/>
    <col min="3330" max="3330" width="4.140625" customWidth="1"/>
    <col min="3584" max="3584" width="28.28515625" customWidth="1"/>
    <col min="3585" max="3585" width="7.28515625" customWidth="1"/>
    <col min="3586" max="3586" width="4.140625" customWidth="1"/>
    <col min="3840" max="3840" width="28.28515625" customWidth="1"/>
    <col min="3841" max="3841" width="7.28515625" customWidth="1"/>
    <col min="3842" max="3842" width="4.140625" customWidth="1"/>
    <col min="4096" max="4096" width="28.28515625" customWidth="1"/>
    <col min="4097" max="4097" width="7.28515625" customWidth="1"/>
    <col min="4098" max="4098" width="4.140625" customWidth="1"/>
    <col min="4352" max="4352" width="28.28515625" customWidth="1"/>
    <col min="4353" max="4353" width="7.28515625" customWidth="1"/>
    <col min="4354" max="4354" width="4.140625" customWidth="1"/>
    <col min="4608" max="4608" width="28.28515625" customWidth="1"/>
    <col min="4609" max="4609" width="7.28515625" customWidth="1"/>
    <col min="4610" max="4610" width="4.140625" customWidth="1"/>
    <col min="4864" max="4864" width="28.28515625" customWidth="1"/>
    <col min="4865" max="4865" width="7.28515625" customWidth="1"/>
    <col min="4866" max="4866" width="4.140625" customWidth="1"/>
    <col min="5120" max="5120" width="28.28515625" customWidth="1"/>
    <col min="5121" max="5121" width="7.28515625" customWidth="1"/>
    <col min="5122" max="5122" width="4.140625" customWidth="1"/>
    <col min="5376" max="5376" width="28.28515625" customWidth="1"/>
    <col min="5377" max="5377" width="7.28515625" customWidth="1"/>
    <col min="5378" max="5378" width="4.140625" customWidth="1"/>
    <col min="5632" max="5632" width="28.28515625" customWidth="1"/>
    <col min="5633" max="5633" width="7.28515625" customWidth="1"/>
    <col min="5634" max="5634" width="4.140625" customWidth="1"/>
    <col min="5888" max="5888" width="28.28515625" customWidth="1"/>
    <col min="5889" max="5889" width="7.28515625" customWidth="1"/>
    <col min="5890" max="5890" width="4.140625" customWidth="1"/>
    <col min="6144" max="6144" width="28.28515625" customWidth="1"/>
    <col min="6145" max="6145" width="7.28515625" customWidth="1"/>
    <col min="6146" max="6146" width="4.140625" customWidth="1"/>
    <col min="6400" max="6400" width="28.28515625" customWidth="1"/>
    <col min="6401" max="6401" width="7.28515625" customWidth="1"/>
    <col min="6402" max="6402" width="4.140625" customWidth="1"/>
    <col min="6656" max="6656" width="28.28515625" customWidth="1"/>
    <col min="6657" max="6657" width="7.28515625" customWidth="1"/>
    <col min="6658" max="6658" width="4.140625" customWidth="1"/>
    <col min="6912" max="6912" width="28.28515625" customWidth="1"/>
    <col min="6913" max="6913" width="7.28515625" customWidth="1"/>
    <col min="6914" max="6914" width="4.140625" customWidth="1"/>
    <col min="7168" max="7168" width="28.28515625" customWidth="1"/>
    <col min="7169" max="7169" width="7.28515625" customWidth="1"/>
    <col min="7170" max="7170" width="4.140625" customWidth="1"/>
    <col min="7424" max="7424" width="28.28515625" customWidth="1"/>
    <col min="7425" max="7425" width="7.28515625" customWidth="1"/>
    <col min="7426" max="7426" width="4.140625" customWidth="1"/>
    <col min="7680" max="7680" width="28.28515625" customWidth="1"/>
    <col min="7681" max="7681" width="7.28515625" customWidth="1"/>
    <col min="7682" max="7682" width="4.140625" customWidth="1"/>
    <col min="7936" max="7936" width="28.28515625" customWidth="1"/>
    <col min="7937" max="7937" width="7.28515625" customWidth="1"/>
    <col min="7938" max="7938" width="4.140625" customWidth="1"/>
    <col min="8192" max="8192" width="28.28515625" customWidth="1"/>
    <col min="8193" max="8193" width="7.28515625" customWidth="1"/>
    <col min="8194" max="8194" width="4.140625" customWidth="1"/>
    <col min="8448" max="8448" width="28.28515625" customWidth="1"/>
    <col min="8449" max="8449" width="7.28515625" customWidth="1"/>
    <col min="8450" max="8450" width="4.140625" customWidth="1"/>
    <col min="8704" max="8704" width="28.28515625" customWidth="1"/>
    <col min="8705" max="8705" width="7.28515625" customWidth="1"/>
    <col min="8706" max="8706" width="4.140625" customWidth="1"/>
    <col min="8960" max="8960" width="28.28515625" customWidth="1"/>
    <col min="8961" max="8961" width="7.28515625" customWidth="1"/>
    <col min="8962" max="8962" width="4.140625" customWidth="1"/>
    <col min="9216" max="9216" width="28.28515625" customWidth="1"/>
    <col min="9217" max="9217" width="7.28515625" customWidth="1"/>
    <col min="9218" max="9218" width="4.140625" customWidth="1"/>
    <col min="9472" max="9472" width="28.28515625" customWidth="1"/>
    <col min="9473" max="9473" width="7.28515625" customWidth="1"/>
    <col min="9474" max="9474" width="4.140625" customWidth="1"/>
    <col min="9728" max="9728" width="28.28515625" customWidth="1"/>
    <col min="9729" max="9729" width="7.28515625" customWidth="1"/>
    <col min="9730" max="9730" width="4.140625" customWidth="1"/>
    <col min="9984" max="9984" width="28.28515625" customWidth="1"/>
    <col min="9985" max="9985" width="7.28515625" customWidth="1"/>
    <col min="9986" max="9986" width="4.140625" customWidth="1"/>
    <col min="10240" max="10240" width="28.28515625" customWidth="1"/>
    <col min="10241" max="10241" width="7.28515625" customWidth="1"/>
    <col min="10242" max="10242" width="4.140625" customWidth="1"/>
    <col min="10496" max="10496" width="28.28515625" customWidth="1"/>
    <col min="10497" max="10497" width="7.28515625" customWidth="1"/>
    <col min="10498" max="10498" width="4.140625" customWidth="1"/>
    <col min="10752" max="10752" width="28.28515625" customWidth="1"/>
    <col min="10753" max="10753" width="7.28515625" customWidth="1"/>
    <col min="10754" max="10754" width="4.140625" customWidth="1"/>
    <col min="11008" max="11008" width="28.28515625" customWidth="1"/>
    <col min="11009" max="11009" width="7.28515625" customWidth="1"/>
    <col min="11010" max="11010" width="4.140625" customWidth="1"/>
    <col min="11264" max="11264" width="28.28515625" customWidth="1"/>
    <col min="11265" max="11265" width="7.28515625" customWidth="1"/>
    <col min="11266" max="11266" width="4.140625" customWidth="1"/>
    <col min="11520" max="11520" width="28.28515625" customWidth="1"/>
    <col min="11521" max="11521" width="7.28515625" customWidth="1"/>
    <col min="11522" max="11522" width="4.140625" customWidth="1"/>
    <col min="11776" max="11776" width="28.28515625" customWidth="1"/>
    <col min="11777" max="11777" width="7.28515625" customWidth="1"/>
    <col min="11778" max="11778" width="4.140625" customWidth="1"/>
    <col min="12032" max="12032" width="28.28515625" customWidth="1"/>
    <col min="12033" max="12033" width="7.28515625" customWidth="1"/>
    <col min="12034" max="12034" width="4.140625" customWidth="1"/>
    <col min="12288" max="12288" width="28.28515625" customWidth="1"/>
    <col min="12289" max="12289" width="7.28515625" customWidth="1"/>
    <col min="12290" max="12290" width="4.140625" customWidth="1"/>
    <col min="12544" max="12544" width="28.28515625" customWidth="1"/>
    <col min="12545" max="12545" width="7.28515625" customWidth="1"/>
    <col min="12546" max="12546" width="4.140625" customWidth="1"/>
    <col min="12800" max="12800" width="28.28515625" customWidth="1"/>
    <col min="12801" max="12801" width="7.28515625" customWidth="1"/>
    <col min="12802" max="12802" width="4.140625" customWidth="1"/>
    <col min="13056" max="13056" width="28.28515625" customWidth="1"/>
    <col min="13057" max="13057" width="7.28515625" customWidth="1"/>
    <col min="13058" max="13058" width="4.140625" customWidth="1"/>
    <col min="13312" max="13312" width="28.28515625" customWidth="1"/>
    <col min="13313" max="13313" width="7.28515625" customWidth="1"/>
    <col min="13314" max="13314" width="4.140625" customWidth="1"/>
    <col min="13568" max="13568" width="28.28515625" customWidth="1"/>
    <col min="13569" max="13569" width="7.28515625" customWidth="1"/>
    <col min="13570" max="13570" width="4.140625" customWidth="1"/>
    <col min="13824" max="13824" width="28.28515625" customWidth="1"/>
    <col min="13825" max="13825" width="7.28515625" customWidth="1"/>
    <col min="13826" max="13826" width="4.140625" customWidth="1"/>
    <col min="14080" max="14080" width="28.28515625" customWidth="1"/>
    <col min="14081" max="14081" width="7.28515625" customWidth="1"/>
    <col min="14082" max="14082" width="4.140625" customWidth="1"/>
    <col min="14336" max="14336" width="28.28515625" customWidth="1"/>
    <col min="14337" max="14337" width="7.28515625" customWidth="1"/>
    <col min="14338" max="14338" width="4.140625" customWidth="1"/>
    <col min="14592" max="14592" width="28.28515625" customWidth="1"/>
    <col min="14593" max="14593" width="7.28515625" customWidth="1"/>
    <col min="14594" max="14594" width="4.140625" customWidth="1"/>
    <col min="14848" max="14848" width="28.28515625" customWidth="1"/>
    <col min="14849" max="14849" width="7.28515625" customWidth="1"/>
    <col min="14850" max="14850" width="4.140625" customWidth="1"/>
    <col min="15104" max="15104" width="28.28515625" customWidth="1"/>
    <col min="15105" max="15105" width="7.28515625" customWidth="1"/>
    <col min="15106" max="15106" width="4.140625" customWidth="1"/>
    <col min="15360" max="15360" width="28.28515625" customWidth="1"/>
    <col min="15361" max="15361" width="7.28515625" customWidth="1"/>
    <col min="15362" max="15362" width="4.140625" customWidth="1"/>
    <col min="15616" max="15616" width="28.28515625" customWidth="1"/>
    <col min="15617" max="15617" width="7.28515625" customWidth="1"/>
    <col min="15618" max="15618" width="4.140625" customWidth="1"/>
    <col min="15872" max="15872" width="28.28515625" customWidth="1"/>
    <col min="15873" max="15873" width="7.28515625" customWidth="1"/>
    <col min="15874" max="15874" width="4.140625" customWidth="1"/>
    <col min="16128" max="16128" width="28.28515625" customWidth="1"/>
    <col min="16129" max="16129" width="7.28515625" customWidth="1"/>
    <col min="16130" max="16130" width="4.140625" customWidth="1"/>
  </cols>
  <sheetData>
    <row r="1" spans="1:12" s="190" customFormat="1" ht="24" customHeight="1">
      <c r="A1" s="372" t="s">
        <v>29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2" s="190" customFormat="1" ht="30" customHeight="1">
      <c r="A2" s="360" t="s">
        <v>205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</row>
    <row r="3" spans="1:12" ht="26.25" customHeight="1">
      <c r="A3" s="431" t="s">
        <v>214</v>
      </c>
      <c r="B3" s="436" t="s">
        <v>133</v>
      </c>
      <c r="C3" s="440" t="s">
        <v>139</v>
      </c>
      <c r="D3" s="441"/>
      <c r="E3" s="431"/>
      <c r="F3" s="440" t="s">
        <v>140</v>
      </c>
      <c r="G3" s="441"/>
      <c r="H3" s="431"/>
      <c r="I3" s="440" t="s">
        <v>141</v>
      </c>
      <c r="J3" s="441"/>
      <c r="K3" s="441"/>
      <c r="L3" s="193"/>
    </row>
    <row r="4" spans="1:12" ht="12.75" customHeight="1">
      <c r="A4" s="432"/>
      <c r="B4" s="442"/>
      <c r="C4" s="436" t="s">
        <v>47</v>
      </c>
      <c r="D4" s="336" t="s">
        <v>142</v>
      </c>
      <c r="E4" s="337" t="s">
        <v>166</v>
      </c>
      <c r="F4" s="436" t="s">
        <v>47</v>
      </c>
      <c r="G4" s="336" t="s">
        <v>142</v>
      </c>
      <c r="H4" s="337" t="s">
        <v>166</v>
      </c>
      <c r="I4" s="436" t="s">
        <v>47</v>
      </c>
      <c r="J4" s="336" t="s">
        <v>142</v>
      </c>
      <c r="K4" s="338" t="s">
        <v>166</v>
      </c>
      <c r="L4" s="193"/>
    </row>
    <row r="5" spans="1:12" ht="25.5" customHeight="1">
      <c r="A5" s="432"/>
      <c r="B5" s="442"/>
      <c r="C5" s="437"/>
      <c r="D5" s="339"/>
      <c r="E5" s="340" t="s">
        <v>256</v>
      </c>
      <c r="F5" s="437"/>
      <c r="G5" s="339"/>
      <c r="H5" s="340" t="s">
        <v>256</v>
      </c>
      <c r="I5" s="437"/>
      <c r="J5" s="339"/>
      <c r="K5" s="341" t="s">
        <v>256</v>
      </c>
      <c r="L5" s="193"/>
    </row>
    <row r="6" spans="1:12" ht="12.75" customHeight="1">
      <c r="A6" s="433"/>
      <c r="B6" s="437"/>
      <c r="C6" s="427" t="s">
        <v>0</v>
      </c>
      <c r="D6" s="428"/>
      <c r="E6" s="44" t="s">
        <v>66</v>
      </c>
      <c r="F6" s="427" t="s">
        <v>0</v>
      </c>
      <c r="G6" s="428"/>
      <c r="H6" s="44" t="s">
        <v>109</v>
      </c>
      <c r="I6" s="427" t="s">
        <v>0</v>
      </c>
      <c r="J6" s="428"/>
      <c r="K6" s="249" t="s">
        <v>66</v>
      </c>
      <c r="L6" s="193"/>
    </row>
    <row r="7" spans="1:12">
      <c r="A7" s="438" t="s">
        <v>1</v>
      </c>
      <c r="B7" s="251" t="s">
        <v>134</v>
      </c>
      <c r="C7" s="124">
        <v>10549</v>
      </c>
      <c r="D7" s="125">
        <v>6063</v>
      </c>
      <c r="E7" s="122">
        <v>57.474642146174993</v>
      </c>
      <c r="F7" s="124">
        <v>9540</v>
      </c>
      <c r="G7" s="124">
        <v>5334</v>
      </c>
      <c r="H7" s="122">
        <v>55.911949685534587</v>
      </c>
      <c r="I7" s="124">
        <v>1009</v>
      </c>
      <c r="J7" s="125">
        <v>729</v>
      </c>
      <c r="K7" s="114">
        <v>72.249752229930621</v>
      </c>
    </row>
    <row r="8" spans="1:12">
      <c r="A8" s="439"/>
      <c r="B8" s="118" t="s">
        <v>135</v>
      </c>
      <c r="C8" s="126">
        <v>7994</v>
      </c>
      <c r="D8" s="127">
        <v>4621</v>
      </c>
      <c r="E8" s="115">
        <v>57.805854390793101</v>
      </c>
      <c r="F8" s="126">
        <v>7244</v>
      </c>
      <c r="G8" s="126">
        <v>4054</v>
      </c>
      <c r="H8" s="115">
        <v>55.963556046383211</v>
      </c>
      <c r="I8" s="126">
        <v>750</v>
      </c>
      <c r="J8" s="127">
        <v>567</v>
      </c>
      <c r="K8" s="116">
        <v>75.599999999999994</v>
      </c>
    </row>
    <row r="9" spans="1:12">
      <c r="A9" s="439"/>
      <c r="B9" s="252" t="s">
        <v>191</v>
      </c>
      <c r="C9" s="20">
        <v>1636</v>
      </c>
      <c r="D9" s="21">
        <v>1158</v>
      </c>
      <c r="E9" s="113">
        <v>70.782396088019567</v>
      </c>
      <c r="F9" s="20">
        <v>1553</v>
      </c>
      <c r="G9" s="20">
        <v>1098</v>
      </c>
      <c r="H9" s="113">
        <v>70.701867353509343</v>
      </c>
      <c r="I9" s="20">
        <v>83</v>
      </c>
      <c r="J9" s="21">
        <v>60</v>
      </c>
      <c r="K9" s="117">
        <v>72.289156626506028</v>
      </c>
    </row>
    <row r="10" spans="1:12">
      <c r="A10" s="439"/>
      <c r="B10" s="118" t="s">
        <v>136</v>
      </c>
      <c r="C10" s="126">
        <v>1133</v>
      </c>
      <c r="D10" s="127">
        <v>444</v>
      </c>
      <c r="E10" s="115">
        <v>39.187996469549866</v>
      </c>
      <c r="F10" s="126">
        <v>744</v>
      </c>
      <c r="G10" s="126">
        <v>182</v>
      </c>
      <c r="H10" s="115">
        <v>24.462365591397848</v>
      </c>
      <c r="I10" s="126">
        <v>389</v>
      </c>
      <c r="J10" s="127">
        <v>262</v>
      </c>
      <c r="K10" s="116">
        <v>67.352185089974299</v>
      </c>
    </row>
    <row r="11" spans="1:12">
      <c r="A11" s="435" t="s">
        <v>138</v>
      </c>
      <c r="B11" s="342" t="s">
        <v>134</v>
      </c>
      <c r="C11" s="128">
        <v>1335</v>
      </c>
      <c r="D11" s="129">
        <v>690</v>
      </c>
      <c r="E11" s="119">
        <v>51.68539325842697</v>
      </c>
      <c r="F11" s="128">
        <v>917</v>
      </c>
      <c r="G11" s="128">
        <v>384</v>
      </c>
      <c r="H11" s="119">
        <v>41.87568157033806</v>
      </c>
      <c r="I11" s="128">
        <v>418</v>
      </c>
      <c r="J11" s="129">
        <v>306</v>
      </c>
      <c r="K11" s="123">
        <v>73.205741626794264</v>
      </c>
    </row>
    <row r="12" spans="1:12">
      <c r="A12" s="435"/>
      <c r="B12" s="118" t="s">
        <v>135</v>
      </c>
      <c r="C12" s="126">
        <v>1044</v>
      </c>
      <c r="D12" s="127">
        <v>509</v>
      </c>
      <c r="E12" s="115">
        <v>48.754789272030649</v>
      </c>
      <c r="F12" s="126">
        <v>716</v>
      </c>
      <c r="G12" s="126">
        <v>269</v>
      </c>
      <c r="H12" s="115">
        <v>37.569832402234638</v>
      </c>
      <c r="I12" s="126">
        <v>328</v>
      </c>
      <c r="J12" s="127">
        <v>240</v>
      </c>
      <c r="K12" s="116">
        <v>73.170731707317074</v>
      </c>
    </row>
    <row r="13" spans="1:12">
      <c r="A13" s="435"/>
      <c r="B13" s="342" t="s">
        <v>191</v>
      </c>
      <c r="C13" s="128">
        <v>166</v>
      </c>
      <c r="D13" s="129">
        <v>128</v>
      </c>
      <c r="E13" s="119">
        <v>77.108433734939766</v>
      </c>
      <c r="F13" s="128">
        <v>142</v>
      </c>
      <c r="G13" s="128">
        <v>105</v>
      </c>
      <c r="H13" s="119">
        <v>73.943661971830991</v>
      </c>
      <c r="I13" s="128">
        <v>24</v>
      </c>
      <c r="J13" s="129">
        <v>23</v>
      </c>
      <c r="K13" s="123">
        <v>95.833333333333343</v>
      </c>
    </row>
    <row r="14" spans="1:12">
      <c r="A14" s="435"/>
      <c r="B14" s="118" t="s">
        <v>136</v>
      </c>
      <c r="C14" s="126">
        <v>234</v>
      </c>
      <c r="D14" s="127">
        <v>129</v>
      </c>
      <c r="E14" s="115">
        <v>55.128205128205131</v>
      </c>
      <c r="F14" s="126">
        <v>60</v>
      </c>
      <c r="G14" s="126">
        <v>10</v>
      </c>
      <c r="H14" s="115">
        <v>16.666666666666664</v>
      </c>
      <c r="I14" s="126">
        <v>174</v>
      </c>
      <c r="J14" s="127">
        <v>119</v>
      </c>
      <c r="K14" s="116">
        <v>68.390804597701148</v>
      </c>
    </row>
    <row r="15" spans="1:12">
      <c r="A15" s="120" t="s">
        <v>137</v>
      </c>
      <c r="B15" s="342" t="s">
        <v>134</v>
      </c>
      <c r="C15" s="128">
        <v>191</v>
      </c>
      <c r="D15" s="129">
        <v>80</v>
      </c>
      <c r="E15" s="119">
        <v>41.8848167539267</v>
      </c>
      <c r="F15" s="128">
        <v>166</v>
      </c>
      <c r="G15" s="128">
        <v>60</v>
      </c>
      <c r="H15" s="119">
        <v>36.144578313253014</v>
      </c>
      <c r="I15" s="128">
        <v>25</v>
      </c>
      <c r="J15" s="129">
        <v>20</v>
      </c>
      <c r="K15" s="123">
        <v>80</v>
      </c>
    </row>
    <row r="16" spans="1:12" ht="12.75" customHeight="1">
      <c r="A16" s="118" t="s">
        <v>131</v>
      </c>
      <c r="B16" s="118" t="s">
        <v>134</v>
      </c>
      <c r="C16" s="126">
        <v>1373</v>
      </c>
      <c r="D16" s="127">
        <v>938</v>
      </c>
      <c r="E16" s="115">
        <v>68.317552804078659</v>
      </c>
      <c r="F16" s="126">
        <v>1315</v>
      </c>
      <c r="G16" s="126">
        <v>899</v>
      </c>
      <c r="H16" s="115">
        <v>68.365019011406844</v>
      </c>
      <c r="I16" s="126">
        <v>58</v>
      </c>
      <c r="J16" s="127">
        <v>39</v>
      </c>
      <c r="K16" s="116">
        <v>67.241379310344826</v>
      </c>
    </row>
    <row r="17" spans="1:12" ht="12.75" customHeight="1">
      <c r="A17" s="120" t="s">
        <v>241</v>
      </c>
      <c r="B17" s="342" t="s">
        <v>134</v>
      </c>
      <c r="C17" s="128">
        <v>1162</v>
      </c>
      <c r="D17" s="129">
        <v>515</v>
      </c>
      <c r="E17" s="119">
        <v>44.320137693631665</v>
      </c>
      <c r="F17" s="128">
        <v>973</v>
      </c>
      <c r="G17" s="128">
        <v>383</v>
      </c>
      <c r="H17" s="119">
        <v>39.36279547790339</v>
      </c>
      <c r="I17" s="128">
        <v>189</v>
      </c>
      <c r="J17" s="129">
        <v>132</v>
      </c>
      <c r="K17" s="123">
        <v>69.841269841269835</v>
      </c>
    </row>
    <row r="18" spans="1:12">
      <c r="A18" s="250" t="s">
        <v>129</v>
      </c>
      <c r="B18" s="118" t="s">
        <v>134</v>
      </c>
      <c r="C18" s="126">
        <v>94</v>
      </c>
      <c r="D18" s="127">
        <v>50</v>
      </c>
      <c r="E18" s="115">
        <v>53.191489361702125</v>
      </c>
      <c r="F18" s="126">
        <v>94</v>
      </c>
      <c r="G18" s="126">
        <v>50</v>
      </c>
      <c r="H18" s="115">
        <v>53.191489361702125</v>
      </c>
      <c r="I18" s="134" t="s">
        <v>30</v>
      </c>
      <c r="J18" s="134" t="s">
        <v>30</v>
      </c>
      <c r="K18" s="116" t="s">
        <v>89</v>
      </c>
    </row>
    <row r="19" spans="1:12">
      <c r="A19" s="120" t="s">
        <v>45</v>
      </c>
      <c r="B19" s="342" t="s">
        <v>134</v>
      </c>
      <c r="C19" s="128">
        <v>2036</v>
      </c>
      <c r="D19" s="129">
        <v>1359</v>
      </c>
      <c r="E19" s="119">
        <v>66.748526522593323</v>
      </c>
      <c r="F19" s="128">
        <v>1909</v>
      </c>
      <c r="G19" s="128">
        <v>1259</v>
      </c>
      <c r="H19" s="119">
        <v>65.950759559979048</v>
      </c>
      <c r="I19" s="128">
        <v>127</v>
      </c>
      <c r="J19" s="129">
        <v>100</v>
      </c>
      <c r="K19" s="123">
        <v>78.740157480314963</v>
      </c>
    </row>
    <row r="20" spans="1:12" ht="13.5" customHeight="1">
      <c r="A20" s="250" t="s">
        <v>130</v>
      </c>
      <c r="B20" s="118" t="s">
        <v>134</v>
      </c>
      <c r="C20" s="126">
        <v>452</v>
      </c>
      <c r="D20" s="127">
        <v>196</v>
      </c>
      <c r="E20" s="115">
        <v>43.362831858407077</v>
      </c>
      <c r="F20" s="126">
        <v>316</v>
      </c>
      <c r="G20" s="126">
        <v>105</v>
      </c>
      <c r="H20" s="115">
        <v>33.22784810126582</v>
      </c>
      <c r="I20" s="126">
        <v>136</v>
      </c>
      <c r="J20" s="127">
        <v>91</v>
      </c>
      <c r="K20" s="116">
        <v>66.911764705882348</v>
      </c>
    </row>
    <row r="21" spans="1:12">
      <c r="A21" s="120" t="s">
        <v>46</v>
      </c>
      <c r="B21" s="342" t="s">
        <v>134</v>
      </c>
      <c r="C21" s="128">
        <v>1564</v>
      </c>
      <c r="D21" s="129">
        <v>940</v>
      </c>
      <c r="E21" s="119">
        <v>60.102301790281331</v>
      </c>
      <c r="F21" s="128">
        <v>1437</v>
      </c>
      <c r="G21" s="128">
        <v>840</v>
      </c>
      <c r="H21" s="119">
        <v>58.455114822546975</v>
      </c>
      <c r="I21" s="128">
        <v>127</v>
      </c>
      <c r="J21" s="129">
        <v>100</v>
      </c>
      <c r="K21" s="123">
        <v>78.740157480314963</v>
      </c>
    </row>
    <row r="22" spans="1:12">
      <c r="A22" s="250" t="s">
        <v>116</v>
      </c>
      <c r="B22" s="118" t="s">
        <v>134</v>
      </c>
      <c r="C22" s="126">
        <v>909</v>
      </c>
      <c r="D22" s="127">
        <v>556</v>
      </c>
      <c r="E22" s="115">
        <v>61.166116611661167</v>
      </c>
      <c r="F22" s="126">
        <v>806</v>
      </c>
      <c r="G22" s="126">
        <v>483</v>
      </c>
      <c r="H22" s="115">
        <v>59.925558312655092</v>
      </c>
      <c r="I22" s="126">
        <v>103</v>
      </c>
      <c r="J22" s="127">
        <v>73</v>
      </c>
      <c r="K22" s="116">
        <v>70.873786407766985</v>
      </c>
      <c r="L22" s="193"/>
    </row>
    <row r="23" spans="1:12">
      <c r="A23" s="130" t="s">
        <v>40</v>
      </c>
      <c r="B23" s="343" t="s">
        <v>134</v>
      </c>
      <c r="C23" s="131">
        <v>2780</v>
      </c>
      <c r="D23" s="132">
        <v>1468</v>
      </c>
      <c r="E23" s="121">
        <v>52.805755395683448</v>
      </c>
      <c r="F23" s="131">
        <v>2778</v>
      </c>
      <c r="G23" s="131">
        <v>1466</v>
      </c>
      <c r="H23" s="121">
        <v>52.771778257739378</v>
      </c>
      <c r="I23" s="131">
        <v>2</v>
      </c>
      <c r="J23" s="132">
        <v>2</v>
      </c>
      <c r="K23" s="133">
        <v>100</v>
      </c>
      <c r="L23" s="193"/>
    </row>
    <row r="24" spans="1:12">
      <c r="A24" s="138" t="s">
        <v>146</v>
      </c>
      <c r="B24" s="344" t="s">
        <v>134</v>
      </c>
      <c r="C24" s="139">
        <v>34.126457484121723</v>
      </c>
      <c r="D24" s="140"/>
      <c r="E24" s="141">
        <v>37.918522183737423</v>
      </c>
      <c r="F24" s="139">
        <v>35.073375262054505</v>
      </c>
      <c r="G24" s="142"/>
      <c r="H24" s="141">
        <v>39.351331083614546</v>
      </c>
      <c r="I24" s="139">
        <v>25.173439048562933</v>
      </c>
      <c r="J24" s="140"/>
      <c r="K24" s="143">
        <v>27.434842249657066</v>
      </c>
      <c r="L24" s="193"/>
    </row>
    <row r="25" spans="1:12" ht="12.75" customHeight="1">
      <c r="A25" s="130" t="s">
        <v>147</v>
      </c>
      <c r="B25" s="345" t="s">
        <v>134</v>
      </c>
      <c r="C25" s="137">
        <v>12.655227983695136</v>
      </c>
      <c r="D25" s="132"/>
      <c r="E25" s="121">
        <v>11.380504700643247</v>
      </c>
      <c r="F25" s="137">
        <v>9.6121593291404608</v>
      </c>
      <c r="G25" s="131"/>
      <c r="H25" s="121">
        <v>7.1991001124859402</v>
      </c>
      <c r="I25" s="137">
        <v>41.427155599603566</v>
      </c>
      <c r="J25" s="132"/>
      <c r="K25" s="133">
        <v>41.975308641975303</v>
      </c>
      <c r="L25" s="193"/>
    </row>
    <row r="26" spans="1:12" s="190" customFormat="1" ht="45" customHeight="1">
      <c r="A26" s="434" t="s">
        <v>255</v>
      </c>
      <c r="B26" s="434"/>
      <c r="C26" s="434"/>
      <c r="D26" s="434"/>
      <c r="E26" s="434"/>
      <c r="F26" s="434"/>
      <c r="G26" s="434"/>
      <c r="H26" s="434"/>
      <c r="I26" s="434"/>
      <c r="J26" s="434"/>
      <c r="K26" s="434"/>
      <c r="L26" s="193"/>
    </row>
    <row r="27" spans="1:12" s="190" customFormat="1"/>
    <row r="28" spans="1:12" s="190" customFormat="1"/>
    <row r="29" spans="1:12" s="190" customFormat="1"/>
    <row r="30" spans="1:12" s="190" customFormat="1"/>
    <row r="31" spans="1:12" s="190" customFormat="1"/>
    <row r="32" spans="1:12" s="190" customFormat="1"/>
    <row r="33" s="190" customFormat="1"/>
    <row r="34" s="190" customFormat="1"/>
    <row r="35" s="190" customFormat="1"/>
    <row r="36" s="190" customFormat="1"/>
    <row r="37" s="190" customFormat="1"/>
    <row r="38" s="190" customFormat="1"/>
    <row r="39" s="190" customFormat="1"/>
    <row r="40" s="190" customFormat="1"/>
    <row r="41" s="190" customFormat="1"/>
    <row r="42" s="190" customFormat="1"/>
    <row r="43" s="190" customFormat="1"/>
    <row r="44" s="190" customFormat="1"/>
    <row r="45" s="190" customFormat="1"/>
    <row r="46" s="190" customFormat="1"/>
    <row r="47" s="190" customFormat="1"/>
    <row r="48" s="190" customFormat="1"/>
    <row r="49" s="190" customFormat="1"/>
    <row r="50" s="190" customFormat="1"/>
    <row r="51" s="190" customFormat="1"/>
    <row r="52" s="190" customFormat="1"/>
    <row r="53" s="190" customFormat="1"/>
    <row r="54" s="190" customFormat="1"/>
    <row r="55" s="190" customFormat="1"/>
    <row r="56" s="190" customFormat="1"/>
    <row r="57" s="190" customFormat="1"/>
    <row r="58" s="190" customFormat="1"/>
    <row r="59" s="190" customFormat="1"/>
    <row r="60" s="190" customFormat="1"/>
    <row r="61" s="190" customFormat="1"/>
    <row r="62" s="190" customFormat="1"/>
    <row r="63" s="190" customFormat="1"/>
    <row r="64" s="190" customFormat="1"/>
    <row r="65" s="190" customFormat="1"/>
    <row r="66" s="190" customFormat="1"/>
    <row r="67" s="190" customFormat="1"/>
    <row r="68" s="190" customFormat="1"/>
    <row r="69" s="190" customFormat="1"/>
    <row r="70" s="190" customFormat="1"/>
    <row r="71" s="190" customFormat="1"/>
    <row r="72" s="190" customFormat="1"/>
    <row r="73" s="190" customFormat="1"/>
    <row r="74" s="190" customFormat="1"/>
    <row r="75" s="190" customFormat="1"/>
    <row r="76" s="190" customFormat="1"/>
    <row r="77" s="190" customFormat="1"/>
    <row r="78" s="190" customFormat="1"/>
    <row r="79" s="190" customFormat="1"/>
    <row r="80" s="190" customFormat="1"/>
    <row r="81" s="190" customFormat="1"/>
    <row r="82" s="190" customFormat="1"/>
    <row r="83" s="190" customFormat="1"/>
    <row r="84" s="190" customFormat="1"/>
    <row r="85" s="190" customFormat="1"/>
    <row r="86" s="190" customFormat="1"/>
    <row r="87" s="190" customFormat="1"/>
    <row r="88" s="190" customFormat="1"/>
    <row r="89" s="190" customFormat="1"/>
    <row r="90" s="190" customFormat="1"/>
    <row r="91" s="190" customFormat="1"/>
    <row r="92" s="190" customFormat="1"/>
    <row r="93" s="190" customFormat="1"/>
    <row r="94" s="190" customFormat="1"/>
    <row r="95" s="190" customFormat="1"/>
    <row r="96" s="190" customFormat="1"/>
    <row r="97" s="190" customFormat="1"/>
    <row r="98" s="190" customFormat="1"/>
    <row r="99" s="190" customFormat="1"/>
    <row r="100" s="190" customFormat="1"/>
    <row r="101" s="190" customFormat="1"/>
    <row r="102" s="190" customFormat="1"/>
    <row r="103" s="190" customFormat="1"/>
    <row r="104" s="190" customFormat="1"/>
    <row r="105" s="190" customFormat="1"/>
    <row r="106" s="190" customFormat="1"/>
    <row r="107" s="190" customFormat="1"/>
    <row r="108" s="190" customFormat="1"/>
    <row r="109" s="190" customFormat="1"/>
    <row r="110" s="190" customFormat="1"/>
    <row r="111" s="190" customFormat="1"/>
    <row r="112" s="190" customFormat="1"/>
    <row r="113" s="190" customFormat="1"/>
    <row r="114" s="190" customFormat="1"/>
    <row r="115" s="190" customFormat="1"/>
    <row r="116" s="190" customFormat="1"/>
    <row r="117" s="190" customFormat="1"/>
    <row r="118" s="190" customFormat="1"/>
    <row r="119" s="190" customFormat="1"/>
    <row r="120" s="190" customFormat="1"/>
    <row r="121" s="190" customFormat="1"/>
    <row r="122" s="190" customFormat="1"/>
    <row r="123" s="190" customFormat="1"/>
    <row r="124" s="190" customFormat="1"/>
    <row r="125" s="190" customFormat="1"/>
    <row r="126" s="190" customFormat="1"/>
    <row r="127" s="190" customFormat="1"/>
    <row r="128" s="190" customFormat="1"/>
    <row r="129" s="190" customFormat="1"/>
    <row r="130" s="190" customFormat="1"/>
    <row r="131" s="190" customFormat="1"/>
    <row r="132" s="190" customFormat="1"/>
    <row r="133" s="190" customFormat="1"/>
    <row r="134" s="190" customFormat="1"/>
    <row r="135" s="190" customFormat="1"/>
    <row r="136" s="190" customFormat="1"/>
    <row r="137" s="190" customFormat="1"/>
    <row r="138" s="190" customFormat="1"/>
    <row r="139" s="190" customFormat="1"/>
    <row r="140" s="190" customFormat="1"/>
    <row r="141" s="190" customFormat="1"/>
    <row r="142" s="190" customFormat="1"/>
    <row r="143" s="190" customFormat="1"/>
    <row r="144" s="190" customFormat="1"/>
    <row r="145" s="190" customFormat="1"/>
    <row r="146" s="190" customFormat="1"/>
    <row r="147" s="190" customFormat="1"/>
    <row r="148" s="190" customFormat="1"/>
    <row r="149" s="190" customFormat="1"/>
    <row r="150" s="190" customFormat="1"/>
    <row r="151" s="190" customFormat="1"/>
    <row r="152" s="190" customFormat="1"/>
    <row r="153" s="190" customFormat="1"/>
    <row r="154" s="190" customFormat="1"/>
    <row r="155" s="190" customFormat="1"/>
    <row r="156" s="190" customFormat="1"/>
    <row r="157" s="190" customFormat="1"/>
    <row r="158" s="190" customFormat="1"/>
    <row r="159" s="190" customFormat="1"/>
    <row r="160" s="190" customFormat="1"/>
    <row r="161" s="190" customFormat="1"/>
    <row r="162" s="190" customFormat="1"/>
    <row r="163" s="190" customFormat="1"/>
    <row r="164" s="190" customFormat="1"/>
    <row r="165" s="190" customFormat="1"/>
    <row r="166" s="190" customFormat="1"/>
    <row r="167" s="190" customFormat="1"/>
    <row r="168" s="190" customFormat="1"/>
    <row r="169" s="190" customFormat="1"/>
    <row r="170" s="190" customFormat="1"/>
    <row r="171" s="190" customFormat="1"/>
    <row r="172" s="190" customFormat="1"/>
    <row r="173" s="190" customFormat="1"/>
  </sheetData>
  <mergeCells count="16">
    <mergeCell ref="A26:K26"/>
    <mergeCell ref="A11:A14"/>
    <mergeCell ref="I4:I5"/>
    <mergeCell ref="A7:A10"/>
    <mergeCell ref="C3:E3"/>
    <mergeCell ref="F3:H3"/>
    <mergeCell ref="I3:K3"/>
    <mergeCell ref="C4:C5"/>
    <mergeCell ref="F4:F5"/>
    <mergeCell ref="B3:B6"/>
    <mergeCell ref="A1:K1"/>
    <mergeCell ref="A2:K2"/>
    <mergeCell ref="C6:D6"/>
    <mergeCell ref="F6:G6"/>
    <mergeCell ref="I6:J6"/>
    <mergeCell ref="A3:A6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&amp;CBildungsbericht 2020 - Tabellen F1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46"/>
  <sheetViews>
    <sheetView zoomScaleNormal="100" workbookViewId="0">
      <selection activeCell="A105" sqref="A105:XFD105"/>
    </sheetView>
  </sheetViews>
  <sheetFormatPr baseColWidth="10" defaultColWidth="11.42578125" defaultRowHeight="12.75"/>
  <cols>
    <col min="1" max="1" width="38.5703125" style="67" customWidth="1"/>
    <col min="2" max="8" width="9.5703125" style="67" customWidth="1"/>
    <col min="9" max="22" width="9.5703125" style="196" customWidth="1"/>
    <col min="23" max="43" width="11.42578125" style="196"/>
    <col min="44" max="16384" width="11.42578125" style="67"/>
  </cols>
  <sheetData>
    <row r="1" spans="1:10" s="196" customFormat="1" ht="24" customHeight="1">
      <c r="A1" s="443" t="s">
        <v>29</v>
      </c>
      <c r="B1" s="443"/>
      <c r="C1" s="443"/>
      <c r="D1" s="443"/>
      <c r="E1" s="443"/>
      <c r="F1" s="443"/>
      <c r="G1" s="443"/>
      <c r="H1" s="443"/>
    </row>
    <row r="2" spans="1:10" s="196" customFormat="1" ht="30" customHeight="1">
      <c r="A2" s="377" t="s">
        <v>180</v>
      </c>
      <c r="B2" s="377"/>
      <c r="C2" s="377"/>
      <c r="D2" s="377"/>
      <c r="E2" s="377"/>
      <c r="F2" s="377"/>
      <c r="G2" s="377"/>
      <c r="H2" s="377"/>
    </row>
    <row r="3" spans="1:10" ht="12.75" customHeight="1">
      <c r="A3" s="455" t="s">
        <v>158</v>
      </c>
      <c r="B3" s="458" t="s">
        <v>159</v>
      </c>
      <c r="C3" s="459"/>
      <c r="D3" s="459"/>
      <c r="E3" s="459"/>
      <c r="F3" s="459"/>
      <c r="G3" s="459"/>
      <c r="H3" s="459"/>
    </row>
    <row r="4" spans="1:10" ht="12.75" customHeight="1">
      <c r="A4" s="456"/>
      <c r="B4" s="270" t="s">
        <v>1</v>
      </c>
      <c r="C4" s="460" t="s">
        <v>5</v>
      </c>
      <c r="D4" s="460"/>
      <c r="E4" s="460" t="s">
        <v>160</v>
      </c>
      <c r="F4" s="460"/>
      <c r="G4" s="460" t="s">
        <v>40</v>
      </c>
      <c r="H4" s="461"/>
    </row>
    <row r="5" spans="1:10">
      <c r="A5" s="457"/>
      <c r="B5" s="272" t="s">
        <v>0</v>
      </c>
      <c r="C5" s="273" t="s">
        <v>0</v>
      </c>
      <c r="D5" s="273" t="s">
        <v>161</v>
      </c>
      <c r="E5" s="273" t="s">
        <v>0</v>
      </c>
      <c r="F5" s="273" t="s">
        <v>161</v>
      </c>
      <c r="G5" s="273" t="s">
        <v>0</v>
      </c>
      <c r="H5" s="274" t="s">
        <v>161</v>
      </c>
      <c r="J5" s="214"/>
    </row>
    <row r="6" spans="1:10" ht="12.75" customHeight="1">
      <c r="A6" s="280" t="s">
        <v>47</v>
      </c>
      <c r="B6" s="166">
        <v>9343</v>
      </c>
      <c r="C6" s="166">
        <v>7474</v>
      </c>
      <c r="D6" s="167">
        <v>80</v>
      </c>
      <c r="E6" s="166">
        <v>1617</v>
      </c>
      <c r="F6" s="167">
        <v>17.307074815369795</v>
      </c>
      <c r="G6" s="166">
        <v>2657</v>
      </c>
      <c r="H6" s="168">
        <v>28.438403082521674</v>
      </c>
    </row>
    <row r="7" spans="1:10" ht="12.75" customHeight="1">
      <c r="A7" s="281" t="s">
        <v>131</v>
      </c>
      <c r="B7" s="169">
        <v>4158</v>
      </c>
      <c r="C7" s="169">
        <v>2625</v>
      </c>
      <c r="D7" s="111">
        <v>62.410841654778885</v>
      </c>
      <c r="E7" s="169">
        <v>1464</v>
      </c>
      <c r="F7" s="111">
        <v>35.20923520923521</v>
      </c>
      <c r="G7" s="169">
        <v>2566</v>
      </c>
      <c r="H7" s="170">
        <v>61.712361712361712</v>
      </c>
      <c r="I7" s="214"/>
    </row>
    <row r="8" spans="1:10" ht="12.75" customHeight="1">
      <c r="A8" s="243" t="s">
        <v>162</v>
      </c>
      <c r="B8" s="166">
        <v>1925</v>
      </c>
      <c r="C8" s="166">
        <v>1774</v>
      </c>
      <c r="D8" s="167">
        <v>91.302110138960373</v>
      </c>
      <c r="E8" s="166">
        <v>142</v>
      </c>
      <c r="F8" s="167">
        <v>7.3766233766233773</v>
      </c>
      <c r="G8" s="172">
        <v>199</v>
      </c>
      <c r="H8" s="168">
        <v>10.337662337662339</v>
      </c>
    </row>
    <row r="9" spans="1:10" ht="12.75" customHeight="1">
      <c r="A9" s="281" t="s">
        <v>46</v>
      </c>
      <c r="B9" s="169">
        <v>1888</v>
      </c>
      <c r="C9" s="169">
        <v>1464</v>
      </c>
      <c r="D9" s="111">
        <v>76.729559748427675</v>
      </c>
      <c r="E9" s="169">
        <v>419</v>
      </c>
      <c r="F9" s="111">
        <v>22.192796610169491</v>
      </c>
      <c r="G9" s="107">
        <v>691</v>
      </c>
      <c r="H9" s="170">
        <v>36.599576271186436</v>
      </c>
    </row>
    <row r="10" spans="1:10" ht="25.5" customHeight="1">
      <c r="A10" s="243" t="s">
        <v>245</v>
      </c>
      <c r="B10" s="166">
        <v>705</v>
      </c>
      <c r="C10" s="166">
        <v>546</v>
      </c>
      <c r="D10" s="167">
        <v>76.470588235294116</v>
      </c>
      <c r="E10" s="166">
        <v>161</v>
      </c>
      <c r="F10" s="167">
        <v>22.836879432624116</v>
      </c>
      <c r="G10" s="172">
        <v>156</v>
      </c>
      <c r="H10" s="168">
        <v>22.127659574468087</v>
      </c>
    </row>
    <row r="11" spans="1:10" ht="12.75" customHeight="1">
      <c r="A11" s="281" t="s">
        <v>163</v>
      </c>
      <c r="B11" s="169">
        <v>163</v>
      </c>
      <c r="C11" s="169">
        <v>158</v>
      </c>
      <c r="D11" s="111">
        <v>95.757575757575765</v>
      </c>
      <c r="E11" s="169">
        <v>6</v>
      </c>
      <c r="F11" s="111">
        <v>3.6809815950920246</v>
      </c>
      <c r="G11" s="107">
        <v>27</v>
      </c>
      <c r="H11" s="170">
        <v>16.564417177914109</v>
      </c>
    </row>
    <row r="12" spans="1:10" ht="12.75" customHeight="1">
      <c r="A12" s="243" t="s">
        <v>45</v>
      </c>
      <c r="B12" s="166">
        <v>1846</v>
      </c>
      <c r="C12" s="166">
        <v>1778</v>
      </c>
      <c r="D12" s="167">
        <v>94.27359490986214</v>
      </c>
      <c r="E12" s="166">
        <v>32</v>
      </c>
      <c r="F12" s="167">
        <v>1.733477789815818</v>
      </c>
      <c r="G12" s="172">
        <v>49</v>
      </c>
      <c r="H12" s="168">
        <v>2.6543878656554711</v>
      </c>
    </row>
    <row r="13" spans="1:10" ht="12.75" customHeight="1">
      <c r="A13" s="281" t="s">
        <v>164</v>
      </c>
      <c r="B13" s="169">
        <v>910</v>
      </c>
      <c r="C13" s="169">
        <v>647</v>
      </c>
      <c r="D13" s="111">
        <v>69.495166487647694</v>
      </c>
      <c r="E13" s="169">
        <v>151</v>
      </c>
      <c r="F13" s="111">
        <v>16.593406593406595</v>
      </c>
      <c r="G13" s="107">
        <v>263</v>
      </c>
      <c r="H13" s="170">
        <v>28.901098901098901</v>
      </c>
    </row>
    <row r="14" spans="1:10" ht="12.75" customHeight="1">
      <c r="A14" s="275"/>
      <c r="B14" s="449" t="s">
        <v>165</v>
      </c>
      <c r="C14" s="450"/>
      <c r="D14" s="450"/>
      <c r="E14" s="450"/>
      <c r="F14" s="450"/>
      <c r="G14" s="450"/>
      <c r="H14" s="450"/>
    </row>
    <row r="15" spans="1:10" ht="12.75" customHeight="1">
      <c r="A15" s="276"/>
      <c r="B15" s="445" t="s">
        <v>1</v>
      </c>
      <c r="C15" s="445" t="s">
        <v>6</v>
      </c>
      <c r="D15" s="447"/>
      <c r="E15" s="449" t="s">
        <v>243</v>
      </c>
      <c r="F15" s="450"/>
      <c r="G15" s="450"/>
      <c r="H15" s="450"/>
    </row>
    <row r="16" spans="1:10" ht="12.75" customHeight="1">
      <c r="A16" s="277"/>
      <c r="B16" s="446"/>
      <c r="C16" s="446"/>
      <c r="D16" s="448"/>
      <c r="E16" s="451" t="s">
        <v>167</v>
      </c>
      <c r="F16" s="452"/>
      <c r="G16" s="452" t="s">
        <v>168</v>
      </c>
      <c r="H16" s="453"/>
      <c r="J16" s="203"/>
    </row>
    <row r="17" spans="1:23" ht="12.75" customHeight="1">
      <c r="A17" s="280" t="s">
        <v>47</v>
      </c>
      <c r="B17" s="166">
        <v>7244</v>
      </c>
      <c r="C17" s="166">
        <v>7012</v>
      </c>
      <c r="D17" s="167">
        <v>96.797349530646059</v>
      </c>
      <c r="E17" s="166">
        <v>4945</v>
      </c>
      <c r="F17" s="167">
        <v>68.263390392048592</v>
      </c>
      <c r="G17" s="172">
        <v>749</v>
      </c>
      <c r="H17" s="168">
        <v>10.3395913859746</v>
      </c>
      <c r="I17" s="214"/>
    </row>
    <row r="18" spans="1:23" ht="12.75" customHeight="1">
      <c r="A18" s="281" t="s">
        <v>131</v>
      </c>
      <c r="B18" s="169">
        <v>2564</v>
      </c>
      <c r="C18" s="169">
        <v>2485</v>
      </c>
      <c r="D18" s="111">
        <v>96.918876755070201</v>
      </c>
      <c r="E18" s="169">
        <v>2005</v>
      </c>
      <c r="F18" s="111">
        <v>78.198127925117006</v>
      </c>
      <c r="G18" s="107">
        <v>101</v>
      </c>
      <c r="H18" s="170">
        <v>3.9391575663026521</v>
      </c>
    </row>
    <row r="19" spans="1:23" ht="12.75" customHeight="1">
      <c r="A19" s="243" t="s">
        <v>162</v>
      </c>
      <c r="B19" s="166">
        <v>1875</v>
      </c>
      <c r="C19" s="166">
        <v>1840</v>
      </c>
      <c r="D19" s="167">
        <v>98.133333333333326</v>
      </c>
      <c r="E19" s="166">
        <v>1026</v>
      </c>
      <c r="F19" s="167">
        <v>54.720000000000006</v>
      </c>
      <c r="G19" s="172">
        <v>465</v>
      </c>
      <c r="H19" s="168">
        <v>24.8</v>
      </c>
    </row>
    <row r="20" spans="1:23" ht="12.75" customHeight="1">
      <c r="A20" s="281" t="s">
        <v>46</v>
      </c>
      <c r="B20" s="169">
        <v>1366</v>
      </c>
      <c r="C20" s="107">
        <v>1357</v>
      </c>
      <c r="D20" s="111">
        <v>99.341142020497813</v>
      </c>
      <c r="E20" s="107">
        <v>1126</v>
      </c>
      <c r="F20" s="111">
        <v>82.430453879941439</v>
      </c>
      <c r="G20" s="107">
        <v>46</v>
      </c>
      <c r="H20" s="170">
        <v>3.3674963396778916</v>
      </c>
      <c r="I20" s="215"/>
    </row>
    <row r="21" spans="1:23" ht="25.5" customHeight="1">
      <c r="A21" s="243" t="s">
        <v>245</v>
      </c>
      <c r="B21" s="166">
        <v>510</v>
      </c>
      <c r="C21" s="166">
        <v>489</v>
      </c>
      <c r="D21" s="167">
        <v>95.882352941176478</v>
      </c>
      <c r="E21" s="166">
        <v>275</v>
      </c>
      <c r="F21" s="167">
        <v>53.921568627450981</v>
      </c>
      <c r="G21" s="172">
        <v>117</v>
      </c>
      <c r="H21" s="168">
        <v>22.941176470588236</v>
      </c>
    </row>
    <row r="22" spans="1:23" ht="12.75" customHeight="1">
      <c r="A22" s="281" t="s">
        <v>163</v>
      </c>
      <c r="B22" s="169">
        <v>154</v>
      </c>
      <c r="C22" s="169">
        <v>153</v>
      </c>
      <c r="D22" s="111">
        <v>99.350649350649363</v>
      </c>
      <c r="E22" s="169">
        <v>116</v>
      </c>
      <c r="F22" s="111">
        <v>75.324675324675326</v>
      </c>
      <c r="G22" s="107">
        <v>4</v>
      </c>
      <c r="H22" s="170">
        <v>2.5974025974025974</v>
      </c>
      <c r="I22" s="216"/>
    </row>
    <row r="23" spans="1:23" ht="12.75" customHeight="1">
      <c r="A23" s="243" t="s">
        <v>45</v>
      </c>
      <c r="B23" s="166">
        <v>1416</v>
      </c>
      <c r="C23" s="166">
        <v>1402</v>
      </c>
      <c r="D23" s="167">
        <v>99.011299435028249</v>
      </c>
      <c r="E23" s="166">
        <v>385</v>
      </c>
      <c r="F23" s="167">
        <v>27.189265536723166</v>
      </c>
      <c r="G23" s="172">
        <v>57</v>
      </c>
      <c r="H23" s="168">
        <v>4.0254237288135588</v>
      </c>
      <c r="I23" s="216"/>
    </row>
    <row r="24" spans="1:23" ht="12.75" customHeight="1">
      <c r="A24" s="282" t="s">
        <v>164</v>
      </c>
      <c r="B24" s="173">
        <v>650</v>
      </c>
      <c r="C24" s="174">
        <v>550</v>
      </c>
      <c r="D24" s="175">
        <v>84.615384615384613</v>
      </c>
      <c r="E24" s="174">
        <v>310</v>
      </c>
      <c r="F24" s="175">
        <v>47.692307692307693</v>
      </c>
      <c r="G24" s="174">
        <v>21</v>
      </c>
      <c r="H24" s="176">
        <v>3.2307692307692308</v>
      </c>
      <c r="I24" s="216"/>
    </row>
    <row r="25" spans="1:23" ht="5.25" customHeight="1">
      <c r="A25" s="278"/>
      <c r="B25" s="278"/>
      <c r="C25" s="278"/>
      <c r="D25" s="278"/>
      <c r="E25" s="278"/>
      <c r="F25" s="278"/>
      <c r="G25" s="278"/>
      <c r="H25" s="278"/>
      <c r="W25" s="216"/>
    </row>
    <row r="26" spans="1:23" ht="12.75" customHeight="1">
      <c r="A26" s="455" t="s">
        <v>158</v>
      </c>
      <c r="B26" s="458" t="s">
        <v>169</v>
      </c>
      <c r="C26" s="459"/>
      <c r="D26" s="459"/>
      <c r="E26" s="459"/>
      <c r="F26" s="459"/>
      <c r="G26" s="459"/>
      <c r="H26" s="459"/>
    </row>
    <row r="27" spans="1:23" ht="12.75" customHeight="1">
      <c r="A27" s="456"/>
      <c r="B27" s="270" t="s">
        <v>1</v>
      </c>
      <c r="C27" s="460" t="s">
        <v>5</v>
      </c>
      <c r="D27" s="460"/>
      <c r="E27" s="460" t="s">
        <v>160</v>
      </c>
      <c r="F27" s="460"/>
      <c r="G27" s="460" t="s">
        <v>40</v>
      </c>
      <c r="H27" s="461"/>
    </row>
    <row r="28" spans="1:23">
      <c r="A28" s="457"/>
      <c r="B28" s="272" t="s">
        <v>0</v>
      </c>
      <c r="C28" s="273" t="s">
        <v>0</v>
      </c>
      <c r="D28" s="273" t="s">
        <v>161</v>
      </c>
      <c r="E28" s="273" t="s">
        <v>0</v>
      </c>
      <c r="F28" s="273" t="s">
        <v>161</v>
      </c>
      <c r="G28" s="273" t="s">
        <v>0</v>
      </c>
      <c r="H28" s="274" t="s">
        <v>161</v>
      </c>
    </row>
    <row r="29" spans="1:23" ht="12.75" customHeight="1">
      <c r="A29" s="280" t="s">
        <v>47</v>
      </c>
      <c r="B29" s="166">
        <v>9751</v>
      </c>
      <c r="C29" s="166">
        <v>7823</v>
      </c>
      <c r="D29" s="167">
        <f>(C29*100)/B29</f>
        <v>80.227668957030048</v>
      </c>
      <c r="E29" s="166">
        <v>1632</v>
      </c>
      <c r="F29" s="167">
        <f>(E29*100)/B29</f>
        <v>16.736744949235977</v>
      </c>
      <c r="G29" s="166">
        <v>2727</v>
      </c>
      <c r="H29" s="168">
        <f>(G29*100)/B29</f>
        <v>27.966362424366732</v>
      </c>
    </row>
    <row r="30" spans="1:23" ht="12.75" customHeight="1">
      <c r="A30" s="281" t="s">
        <v>131</v>
      </c>
      <c r="B30" s="169">
        <v>1263</v>
      </c>
      <c r="C30" s="169">
        <v>1239</v>
      </c>
      <c r="D30" s="111">
        <f t="shared" ref="D30:D36" si="0">(C30*100)/B30</f>
        <v>98.099762470308789</v>
      </c>
      <c r="E30" s="169">
        <v>15</v>
      </c>
      <c r="F30" s="111">
        <f t="shared" ref="F30:F36" si="1">(E30*100)/B30</f>
        <v>1.1876484560570071</v>
      </c>
      <c r="G30" s="169">
        <v>86</v>
      </c>
      <c r="H30" s="170">
        <f t="shared" ref="H30:H36" si="2">(G30*100)/B30</f>
        <v>6.8091844813935074</v>
      </c>
    </row>
    <row r="31" spans="1:23" ht="12.75" customHeight="1">
      <c r="A31" s="243" t="s">
        <v>162</v>
      </c>
      <c r="B31" s="166">
        <v>2174</v>
      </c>
      <c r="C31" s="166">
        <v>1989</v>
      </c>
      <c r="D31" s="167">
        <f t="shared" si="0"/>
        <v>91.490340386384545</v>
      </c>
      <c r="E31" s="166">
        <v>85</v>
      </c>
      <c r="F31" s="167">
        <f t="shared" si="1"/>
        <v>3.9098436062557496</v>
      </c>
      <c r="G31" s="172">
        <v>139</v>
      </c>
      <c r="H31" s="168">
        <f t="shared" si="2"/>
        <v>6.3937442502299904</v>
      </c>
    </row>
    <row r="32" spans="1:23" ht="12.75" customHeight="1">
      <c r="A32" s="281" t="s">
        <v>46</v>
      </c>
      <c r="B32" s="169">
        <v>1356</v>
      </c>
      <c r="C32" s="169">
        <v>1300</v>
      </c>
      <c r="D32" s="111">
        <f t="shared" si="0"/>
        <v>95.87020648967551</v>
      </c>
      <c r="E32" s="169">
        <v>44</v>
      </c>
      <c r="F32" s="111">
        <f t="shared" si="1"/>
        <v>3.2448377581120944</v>
      </c>
      <c r="G32" s="107">
        <v>81</v>
      </c>
      <c r="H32" s="170">
        <f t="shared" si="2"/>
        <v>5.9734513274336285</v>
      </c>
    </row>
    <row r="33" spans="1:23" ht="25.5" customHeight="1">
      <c r="A33" s="243" t="s">
        <v>245</v>
      </c>
      <c r="B33" s="166">
        <v>354</v>
      </c>
      <c r="C33" s="166">
        <v>282</v>
      </c>
      <c r="D33" s="167">
        <f t="shared" si="0"/>
        <v>79.66101694915254</v>
      </c>
      <c r="E33" s="166">
        <v>72</v>
      </c>
      <c r="F33" s="167">
        <f t="shared" si="1"/>
        <v>20.338983050847457</v>
      </c>
      <c r="G33" s="172">
        <v>1</v>
      </c>
      <c r="H33" s="168">
        <f t="shared" si="2"/>
        <v>0.2824858757062147</v>
      </c>
    </row>
    <row r="34" spans="1:23" ht="12.75" customHeight="1">
      <c r="A34" s="281" t="s">
        <v>163</v>
      </c>
      <c r="B34" s="169">
        <v>89</v>
      </c>
      <c r="C34" s="169">
        <v>89</v>
      </c>
      <c r="D34" s="111">
        <f t="shared" si="0"/>
        <v>100</v>
      </c>
      <c r="E34" s="169">
        <v>0</v>
      </c>
      <c r="F34" s="111">
        <f t="shared" si="1"/>
        <v>0</v>
      </c>
      <c r="G34" s="107">
        <v>2</v>
      </c>
      <c r="H34" s="170">
        <f t="shared" si="2"/>
        <v>2.2471910112359552</v>
      </c>
    </row>
    <row r="35" spans="1:23" ht="12.75" customHeight="1">
      <c r="A35" s="243" t="s">
        <v>45</v>
      </c>
      <c r="B35" s="166">
        <v>1866</v>
      </c>
      <c r="C35" s="166">
        <v>1800</v>
      </c>
      <c r="D35" s="167">
        <f t="shared" si="0"/>
        <v>96.463022508038591</v>
      </c>
      <c r="E35" s="166">
        <v>2</v>
      </c>
      <c r="F35" s="167">
        <f t="shared" si="1"/>
        <v>0.10718113612004287</v>
      </c>
      <c r="G35" s="172">
        <v>24</v>
      </c>
      <c r="H35" s="168">
        <f t="shared" si="2"/>
        <v>1.2861736334405145</v>
      </c>
    </row>
    <row r="36" spans="1:23" ht="12.75" customHeight="1">
      <c r="A36" s="281" t="s">
        <v>164</v>
      </c>
      <c r="B36" s="169">
        <v>805</v>
      </c>
      <c r="C36" s="169">
        <v>677</v>
      </c>
      <c r="D36" s="111">
        <f t="shared" si="0"/>
        <v>84.099378881987576</v>
      </c>
      <c r="E36" s="169">
        <v>11</v>
      </c>
      <c r="F36" s="111">
        <f t="shared" si="1"/>
        <v>1.3664596273291925</v>
      </c>
      <c r="G36" s="107">
        <v>36</v>
      </c>
      <c r="H36" s="170">
        <f t="shared" si="2"/>
        <v>4.4720496894409933</v>
      </c>
    </row>
    <row r="37" spans="1:23" ht="12.75" customHeight="1">
      <c r="A37" s="275"/>
      <c r="B37" s="449" t="s">
        <v>170</v>
      </c>
      <c r="C37" s="450"/>
      <c r="D37" s="450"/>
      <c r="E37" s="450"/>
      <c r="F37" s="450"/>
      <c r="G37" s="450"/>
      <c r="H37" s="450"/>
    </row>
    <row r="38" spans="1:23" ht="12.75" customHeight="1">
      <c r="A38" s="276"/>
      <c r="B38" s="445" t="s">
        <v>1</v>
      </c>
      <c r="C38" s="445" t="s">
        <v>6</v>
      </c>
      <c r="D38" s="447"/>
      <c r="E38" s="449" t="s">
        <v>243</v>
      </c>
      <c r="F38" s="450"/>
      <c r="G38" s="450"/>
      <c r="H38" s="450"/>
    </row>
    <row r="39" spans="1:23" ht="12.75" customHeight="1">
      <c r="A39" s="277"/>
      <c r="B39" s="446"/>
      <c r="C39" s="446"/>
      <c r="D39" s="448"/>
      <c r="E39" s="457" t="s">
        <v>167</v>
      </c>
      <c r="F39" s="462"/>
      <c r="G39" s="462" t="s">
        <v>168</v>
      </c>
      <c r="H39" s="446"/>
    </row>
    <row r="40" spans="1:23" ht="12.75" customHeight="1">
      <c r="A40" s="280" t="s">
        <v>47</v>
      </c>
      <c r="B40" s="166">
        <v>8017</v>
      </c>
      <c r="C40" s="166">
        <v>7785</v>
      </c>
      <c r="D40" s="167">
        <f>(C40*100)/B40</f>
        <v>97.106149432456036</v>
      </c>
      <c r="E40" s="166">
        <v>5458</v>
      </c>
      <c r="F40" s="167">
        <f>(E40*100)/B40</f>
        <v>68.080329300236997</v>
      </c>
      <c r="G40" s="172">
        <v>824</v>
      </c>
      <c r="H40" s="168">
        <f>(G40*100)/B40</f>
        <v>10.278158912311339</v>
      </c>
    </row>
    <row r="41" spans="1:23" ht="12.75" customHeight="1">
      <c r="A41" s="281" t="s">
        <v>131</v>
      </c>
      <c r="B41" s="169">
        <v>1350</v>
      </c>
      <c r="C41" s="169">
        <v>1337</v>
      </c>
      <c r="D41" s="111">
        <f t="shared" ref="D41:D47" si="3">(C41*100)/B41</f>
        <v>99.037037037037038</v>
      </c>
      <c r="E41" s="169">
        <v>1047</v>
      </c>
      <c r="F41" s="111">
        <f t="shared" ref="F41:F47" si="4">(E41*100)/B41</f>
        <v>77.555555555555557</v>
      </c>
      <c r="G41" s="107">
        <v>48</v>
      </c>
      <c r="H41" s="170">
        <f t="shared" ref="H41:H47" si="5">(G41*100)/B41</f>
        <v>3.5555555555555554</v>
      </c>
    </row>
    <row r="42" spans="1:23" ht="12.75" customHeight="1">
      <c r="A42" s="243" t="s">
        <v>162</v>
      </c>
      <c r="B42" s="166">
        <v>2170</v>
      </c>
      <c r="C42" s="166">
        <v>2091</v>
      </c>
      <c r="D42" s="167">
        <f t="shared" si="3"/>
        <v>96.359447004608299</v>
      </c>
      <c r="E42" s="166">
        <v>1057</v>
      </c>
      <c r="F42" s="167">
        <f t="shared" si="4"/>
        <v>48.70967741935484</v>
      </c>
      <c r="G42" s="172">
        <v>525</v>
      </c>
      <c r="H42" s="168">
        <f t="shared" si="5"/>
        <v>24.193548387096776</v>
      </c>
    </row>
    <row r="43" spans="1:23" ht="12.75" customHeight="1">
      <c r="A43" s="281" t="s">
        <v>46</v>
      </c>
      <c r="B43" s="169">
        <v>1251</v>
      </c>
      <c r="C43" s="107">
        <v>1243</v>
      </c>
      <c r="D43" s="111">
        <f t="shared" si="3"/>
        <v>99.360511590727413</v>
      </c>
      <c r="E43" s="177">
        <v>1010</v>
      </c>
      <c r="F43" s="111">
        <f t="shared" si="4"/>
        <v>80.735411670663467</v>
      </c>
      <c r="G43" s="107">
        <v>46</v>
      </c>
      <c r="H43" s="170">
        <f t="shared" si="5"/>
        <v>3.6770583533173462</v>
      </c>
      <c r="I43" s="215"/>
    </row>
    <row r="44" spans="1:23" ht="25.5" customHeight="1">
      <c r="A44" s="243" t="s">
        <v>245</v>
      </c>
      <c r="B44" s="166">
        <v>261</v>
      </c>
      <c r="C44" s="166">
        <v>251</v>
      </c>
      <c r="D44" s="167">
        <f t="shared" si="3"/>
        <v>96.168582375478934</v>
      </c>
      <c r="E44" s="166">
        <v>101</v>
      </c>
      <c r="F44" s="167">
        <f t="shared" si="4"/>
        <v>38.697318007662837</v>
      </c>
      <c r="G44" s="172">
        <v>96</v>
      </c>
      <c r="H44" s="168">
        <f t="shared" si="5"/>
        <v>36.781609195402297</v>
      </c>
    </row>
    <row r="45" spans="1:23" ht="12.75" customHeight="1">
      <c r="A45" s="281" t="s">
        <v>163</v>
      </c>
      <c r="B45" s="169">
        <v>102</v>
      </c>
      <c r="C45" s="169">
        <v>102</v>
      </c>
      <c r="D45" s="111">
        <f t="shared" si="3"/>
        <v>100</v>
      </c>
      <c r="E45" s="169">
        <v>77</v>
      </c>
      <c r="F45" s="111">
        <f t="shared" si="4"/>
        <v>75.490196078431367</v>
      </c>
      <c r="G45" s="107">
        <v>3</v>
      </c>
      <c r="H45" s="170">
        <f t="shared" si="5"/>
        <v>2.9411764705882355</v>
      </c>
      <c r="I45" s="216"/>
    </row>
    <row r="46" spans="1:23" ht="12.75" customHeight="1">
      <c r="A46" s="243" t="s">
        <v>45</v>
      </c>
      <c r="B46" s="166">
        <v>1508</v>
      </c>
      <c r="C46" s="166">
        <v>1489</v>
      </c>
      <c r="D46" s="167">
        <f t="shared" si="3"/>
        <v>98.740053050397876</v>
      </c>
      <c r="E46" s="166">
        <v>1085</v>
      </c>
      <c r="F46" s="167">
        <f t="shared" si="4"/>
        <v>71.949602122015918</v>
      </c>
      <c r="G46" s="172">
        <v>159</v>
      </c>
      <c r="H46" s="168">
        <f t="shared" si="5"/>
        <v>10.543766578249336</v>
      </c>
      <c r="I46" s="216"/>
    </row>
    <row r="47" spans="1:23" ht="12.75" customHeight="1">
      <c r="A47" s="282" t="s">
        <v>164</v>
      </c>
      <c r="B47" s="173">
        <v>738</v>
      </c>
      <c r="C47" s="174">
        <v>649</v>
      </c>
      <c r="D47" s="175">
        <f t="shared" si="3"/>
        <v>87.94037940379404</v>
      </c>
      <c r="E47" s="174">
        <v>363</v>
      </c>
      <c r="F47" s="175">
        <f t="shared" si="4"/>
        <v>49.1869918699187</v>
      </c>
      <c r="G47" s="174">
        <v>15</v>
      </c>
      <c r="H47" s="176">
        <f t="shared" si="5"/>
        <v>2.0325203252032522</v>
      </c>
      <c r="I47" s="216"/>
    </row>
    <row r="48" spans="1:23" ht="5.25" customHeight="1">
      <c r="A48" s="278"/>
      <c r="B48" s="278"/>
      <c r="C48" s="278"/>
      <c r="D48" s="278"/>
      <c r="E48" s="278"/>
      <c r="F48" s="278"/>
      <c r="G48" s="278"/>
      <c r="H48" s="278"/>
      <c r="W48" s="216"/>
    </row>
    <row r="49" spans="1:8" ht="12.75" customHeight="1">
      <c r="A49" s="455" t="s">
        <v>158</v>
      </c>
      <c r="B49" s="458" t="s">
        <v>171</v>
      </c>
      <c r="C49" s="459"/>
      <c r="D49" s="459"/>
      <c r="E49" s="459"/>
      <c r="F49" s="459"/>
      <c r="G49" s="459"/>
      <c r="H49" s="459"/>
    </row>
    <row r="50" spans="1:8" ht="12.75" customHeight="1">
      <c r="A50" s="456"/>
      <c r="B50" s="270" t="s">
        <v>1</v>
      </c>
      <c r="C50" s="460" t="s">
        <v>5</v>
      </c>
      <c r="D50" s="460"/>
      <c r="E50" s="460" t="s">
        <v>160</v>
      </c>
      <c r="F50" s="460"/>
      <c r="G50" s="460" t="s">
        <v>40</v>
      </c>
      <c r="H50" s="461"/>
    </row>
    <row r="51" spans="1:8">
      <c r="A51" s="457"/>
      <c r="B51" s="279" t="s">
        <v>0</v>
      </c>
      <c r="C51" s="273" t="s">
        <v>0</v>
      </c>
      <c r="D51" s="273" t="s">
        <v>161</v>
      </c>
      <c r="E51" s="273" t="s">
        <v>0</v>
      </c>
      <c r="F51" s="273" t="s">
        <v>161</v>
      </c>
      <c r="G51" s="273" t="s">
        <v>0</v>
      </c>
      <c r="H51" s="274" t="s">
        <v>161</v>
      </c>
    </row>
    <row r="52" spans="1:8" ht="12.75" customHeight="1">
      <c r="A52" s="280" t="s">
        <v>47</v>
      </c>
      <c r="B52" s="166">
        <v>9874</v>
      </c>
      <c r="C52" s="166">
        <v>8354</v>
      </c>
      <c r="D52" s="167">
        <v>84.606036054283976</v>
      </c>
      <c r="E52" s="166">
        <v>1243</v>
      </c>
      <c r="F52" s="167">
        <v>12.588616568766458</v>
      </c>
      <c r="G52" s="166">
        <v>2744</v>
      </c>
      <c r="H52" s="168">
        <v>27.790155965161031</v>
      </c>
    </row>
    <row r="53" spans="1:8" ht="12.75" customHeight="1">
      <c r="A53" s="281" t="s">
        <v>131</v>
      </c>
      <c r="B53" s="169">
        <v>1292</v>
      </c>
      <c r="C53" s="169">
        <v>1280</v>
      </c>
      <c r="D53" s="111">
        <v>99.071207430340564</v>
      </c>
      <c r="E53" s="169">
        <v>5</v>
      </c>
      <c r="F53" s="111">
        <v>0.38699690402476783</v>
      </c>
      <c r="G53" s="169">
        <v>101</v>
      </c>
      <c r="H53" s="170">
        <v>7.8173374613003093</v>
      </c>
    </row>
    <row r="54" spans="1:8" ht="12.75" customHeight="1">
      <c r="A54" s="253" t="s">
        <v>162</v>
      </c>
      <c r="B54" s="166">
        <v>2244</v>
      </c>
      <c r="C54" s="166">
        <v>2093</v>
      </c>
      <c r="D54" s="167">
        <v>93.270944741532972</v>
      </c>
      <c r="E54" s="166">
        <v>56</v>
      </c>
      <c r="F54" s="167">
        <v>2.4955436720142603</v>
      </c>
      <c r="G54" s="172">
        <v>140</v>
      </c>
      <c r="H54" s="168">
        <v>6.238859180035651</v>
      </c>
    </row>
    <row r="55" spans="1:8" ht="12.75" customHeight="1">
      <c r="A55" s="281" t="s">
        <v>46</v>
      </c>
      <c r="B55" s="169">
        <v>1388</v>
      </c>
      <c r="C55" s="169">
        <v>1346</v>
      </c>
      <c r="D55" s="111">
        <v>96.97406340057637</v>
      </c>
      <c r="E55" s="169">
        <v>30</v>
      </c>
      <c r="F55" s="111">
        <v>2.1613832853025938</v>
      </c>
      <c r="G55" s="107">
        <v>91</v>
      </c>
      <c r="H55" s="170">
        <v>6.5561959654178672</v>
      </c>
    </row>
    <row r="56" spans="1:8" ht="25.5" customHeight="1">
      <c r="A56" s="253" t="s">
        <v>245</v>
      </c>
      <c r="B56" s="166">
        <v>378</v>
      </c>
      <c r="C56" s="166">
        <v>306</v>
      </c>
      <c r="D56" s="167">
        <v>80.952380952380949</v>
      </c>
      <c r="E56" s="166">
        <v>72</v>
      </c>
      <c r="F56" s="167">
        <v>19.047619047619047</v>
      </c>
      <c r="G56" s="172">
        <v>2</v>
      </c>
      <c r="H56" s="168">
        <v>0.52910052910052907</v>
      </c>
    </row>
    <row r="57" spans="1:8" ht="12.75" customHeight="1">
      <c r="A57" s="281" t="s">
        <v>163</v>
      </c>
      <c r="B57" s="169">
        <v>90</v>
      </c>
      <c r="C57" s="169">
        <v>90</v>
      </c>
      <c r="D57" s="111">
        <v>100</v>
      </c>
      <c r="E57" s="169">
        <v>0</v>
      </c>
      <c r="F57" s="111">
        <v>0</v>
      </c>
      <c r="G57" s="107">
        <v>2</v>
      </c>
      <c r="H57" s="170">
        <v>2.2222222222222223</v>
      </c>
    </row>
    <row r="58" spans="1:8" ht="12.75" customHeight="1">
      <c r="A58" s="253" t="s">
        <v>45</v>
      </c>
      <c r="B58" s="166">
        <v>1892</v>
      </c>
      <c r="C58" s="166">
        <v>1833</v>
      </c>
      <c r="D58" s="167">
        <v>96.881606765327689</v>
      </c>
      <c r="E58" s="166">
        <v>0</v>
      </c>
      <c r="F58" s="167">
        <v>0</v>
      </c>
      <c r="G58" s="172">
        <v>29</v>
      </c>
      <c r="H58" s="168">
        <v>1.53276955602537</v>
      </c>
    </row>
    <row r="59" spans="1:8" ht="12.75" customHeight="1">
      <c r="A59" s="281" t="s">
        <v>164</v>
      </c>
      <c r="B59" s="169">
        <v>827</v>
      </c>
      <c r="C59" s="169">
        <v>714</v>
      </c>
      <c r="D59" s="111">
        <v>86.336154776299878</v>
      </c>
      <c r="E59" s="169">
        <v>4</v>
      </c>
      <c r="F59" s="111">
        <v>0.4836759371221282</v>
      </c>
      <c r="G59" s="107">
        <v>37</v>
      </c>
      <c r="H59" s="170">
        <v>4.474002418379686</v>
      </c>
    </row>
    <row r="60" spans="1:8" ht="12.75" customHeight="1">
      <c r="A60" s="275"/>
      <c r="B60" s="449" t="s">
        <v>172</v>
      </c>
      <c r="C60" s="450"/>
      <c r="D60" s="450"/>
      <c r="E60" s="450"/>
      <c r="F60" s="450"/>
      <c r="G60" s="450"/>
      <c r="H60" s="450"/>
    </row>
    <row r="61" spans="1:8" ht="12.75" customHeight="1">
      <c r="A61" s="276"/>
      <c r="B61" s="445" t="s">
        <v>1</v>
      </c>
      <c r="C61" s="445" t="s">
        <v>6</v>
      </c>
      <c r="D61" s="447"/>
      <c r="E61" s="449" t="s">
        <v>166</v>
      </c>
      <c r="F61" s="450"/>
      <c r="G61" s="450"/>
      <c r="H61" s="450"/>
    </row>
    <row r="62" spans="1:8" ht="12.75" customHeight="1">
      <c r="A62" s="277"/>
      <c r="B62" s="446"/>
      <c r="C62" s="446"/>
      <c r="D62" s="448"/>
      <c r="E62" s="451" t="s">
        <v>167</v>
      </c>
      <c r="F62" s="452"/>
      <c r="G62" s="452" t="s">
        <v>168</v>
      </c>
      <c r="H62" s="453"/>
    </row>
    <row r="63" spans="1:8" ht="12.75" customHeight="1">
      <c r="A63" s="280" t="s">
        <v>47</v>
      </c>
      <c r="B63" s="166">
        <v>8398</v>
      </c>
      <c r="C63" s="166">
        <v>8189</v>
      </c>
      <c r="D63" s="167">
        <v>97.511312217194572</v>
      </c>
      <c r="E63" s="166">
        <v>5753</v>
      </c>
      <c r="F63" s="167">
        <v>68.504405810907357</v>
      </c>
      <c r="G63" s="172">
        <v>865</v>
      </c>
      <c r="H63" s="168">
        <v>10.300071445582281</v>
      </c>
    </row>
    <row r="64" spans="1:8" ht="12.75" customHeight="1">
      <c r="A64" s="281" t="s">
        <v>131</v>
      </c>
      <c r="B64" s="169">
        <v>1380</v>
      </c>
      <c r="C64" s="169">
        <v>1371</v>
      </c>
      <c r="D64" s="111">
        <v>99.347826086956516</v>
      </c>
      <c r="E64" s="169">
        <v>1078</v>
      </c>
      <c r="F64" s="111">
        <v>78.115942028985501</v>
      </c>
      <c r="G64" s="107">
        <v>54</v>
      </c>
      <c r="H64" s="170">
        <v>3.9130434782608696</v>
      </c>
    </row>
    <row r="65" spans="1:23" ht="12.75" customHeight="1">
      <c r="A65" s="253" t="s">
        <v>162</v>
      </c>
      <c r="B65" s="166">
        <v>2276</v>
      </c>
      <c r="C65" s="166">
        <v>2203</v>
      </c>
      <c r="D65" s="167">
        <v>96.792618629173987</v>
      </c>
      <c r="E65" s="166">
        <v>1057</v>
      </c>
      <c r="F65" s="167">
        <v>46.441124780316343</v>
      </c>
      <c r="G65" s="172">
        <v>556</v>
      </c>
      <c r="H65" s="168">
        <v>24.428822495606326</v>
      </c>
    </row>
    <row r="66" spans="1:23" ht="12.75" customHeight="1">
      <c r="A66" s="281" t="s">
        <v>46</v>
      </c>
      <c r="B66" s="169">
        <v>1295</v>
      </c>
      <c r="C66" s="107">
        <v>1291</v>
      </c>
      <c r="D66" s="111">
        <v>99.691119691119695</v>
      </c>
      <c r="E66" s="169">
        <v>1044</v>
      </c>
      <c r="F66" s="111">
        <v>80.617760617760624</v>
      </c>
      <c r="G66" s="107">
        <v>53</v>
      </c>
      <c r="H66" s="170">
        <v>4.0926640926640925</v>
      </c>
      <c r="I66" s="215"/>
    </row>
    <row r="67" spans="1:23" ht="25.5" customHeight="1">
      <c r="A67" s="253" t="s">
        <v>245</v>
      </c>
      <c r="B67" s="166">
        <v>283</v>
      </c>
      <c r="C67" s="166">
        <v>276</v>
      </c>
      <c r="D67" s="167">
        <v>97.526501766784449</v>
      </c>
      <c r="E67" s="166">
        <v>114</v>
      </c>
      <c r="F67" s="167">
        <v>40.282685512367493</v>
      </c>
      <c r="G67" s="172">
        <v>98</v>
      </c>
      <c r="H67" s="168">
        <v>34.628975265017665</v>
      </c>
    </row>
    <row r="68" spans="1:23" ht="12.75" customHeight="1">
      <c r="A68" s="281" t="s">
        <v>163</v>
      </c>
      <c r="B68" s="169">
        <v>103</v>
      </c>
      <c r="C68" s="169">
        <v>103</v>
      </c>
      <c r="D68" s="111">
        <v>100</v>
      </c>
      <c r="E68" s="169">
        <v>76</v>
      </c>
      <c r="F68" s="111">
        <v>73.786407766990294</v>
      </c>
      <c r="G68" s="107">
        <v>3</v>
      </c>
      <c r="H68" s="170">
        <v>2.912621359223301</v>
      </c>
      <c r="I68" s="216"/>
    </row>
    <row r="69" spans="1:23" ht="12.75" customHeight="1">
      <c r="A69" s="253" t="s">
        <v>45</v>
      </c>
      <c r="B69" s="166">
        <v>1544</v>
      </c>
      <c r="C69" s="166">
        <v>1527</v>
      </c>
      <c r="D69" s="167">
        <v>98.898963730569946</v>
      </c>
      <c r="E69" s="166">
        <v>1128</v>
      </c>
      <c r="F69" s="167">
        <v>73.056994818652853</v>
      </c>
      <c r="G69" s="172">
        <v>163</v>
      </c>
      <c r="H69" s="168">
        <v>10.55699481865285</v>
      </c>
      <c r="I69" s="216"/>
    </row>
    <row r="70" spans="1:23" ht="12.75" customHeight="1">
      <c r="A70" s="282" t="s">
        <v>164</v>
      </c>
      <c r="B70" s="173">
        <v>787</v>
      </c>
      <c r="C70" s="174">
        <v>701</v>
      </c>
      <c r="D70" s="175">
        <v>89.072426937738243</v>
      </c>
      <c r="E70" s="174">
        <v>374</v>
      </c>
      <c r="F70" s="175">
        <v>47.522236340533674</v>
      </c>
      <c r="G70" s="174">
        <v>18</v>
      </c>
      <c r="H70" s="176">
        <v>2.2871664548919948</v>
      </c>
      <c r="I70" s="217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</row>
    <row r="71" spans="1:23" ht="5.25" customHeight="1">
      <c r="A71" s="278"/>
      <c r="B71" s="278"/>
      <c r="C71" s="278"/>
      <c r="D71" s="278"/>
      <c r="E71" s="278"/>
      <c r="F71" s="278"/>
      <c r="G71" s="278"/>
      <c r="H71" s="278"/>
      <c r="W71" s="216"/>
    </row>
    <row r="72" spans="1:23" ht="12.75" customHeight="1">
      <c r="A72" s="455" t="s">
        <v>158</v>
      </c>
      <c r="B72" s="458" t="s">
        <v>173</v>
      </c>
      <c r="C72" s="459"/>
      <c r="D72" s="459"/>
      <c r="E72" s="459"/>
      <c r="F72" s="459"/>
      <c r="G72" s="459"/>
      <c r="H72" s="459"/>
    </row>
    <row r="73" spans="1:23" ht="12.75" customHeight="1">
      <c r="A73" s="456"/>
      <c r="B73" s="271" t="s">
        <v>1</v>
      </c>
      <c r="C73" s="460" t="s">
        <v>5</v>
      </c>
      <c r="D73" s="460"/>
      <c r="E73" s="460" t="s">
        <v>160</v>
      </c>
      <c r="F73" s="460"/>
      <c r="G73" s="460" t="s">
        <v>40</v>
      </c>
      <c r="H73" s="461"/>
    </row>
    <row r="74" spans="1:23">
      <c r="A74" s="457"/>
      <c r="B74" s="279" t="s">
        <v>0</v>
      </c>
      <c r="C74" s="273" t="s">
        <v>0</v>
      </c>
      <c r="D74" s="273" t="s">
        <v>161</v>
      </c>
      <c r="E74" s="273" t="s">
        <v>0</v>
      </c>
      <c r="F74" s="273" t="s">
        <v>161</v>
      </c>
      <c r="G74" s="273" t="s">
        <v>0</v>
      </c>
      <c r="H74" s="274" t="s">
        <v>161</v>
      </c>
    </row>
    <row r="75" spans="1:23" ht="12.75" customHeight="1">
      <c r="A75" s="280" t="s">
        <v>47</v>
      </c>
      <c r="B75" s="166">
        <v>10220</v>
      </c>
      <c r="C75" s="166">
        <v>8706</v>
      </c>
      <c r="D75" s="167">
        <f t="shared" ref="D75:D82" si="6">C75/B75*100</f>
        <v>85.185909980430523</v>
      </c>
      <c r="E75" s="166">
        <v>1245</v>
      </c>
      <c r="F75" s="167">
        <f t="shared" ref="F75:F82" si="7">E75/B75*100</f>
        <v>12.181996086105675</v>
      </c>
      <c r="G75" s="166">
        <v>2754</v>
      </c>
      <c r="H75" s="168">
        <f>G75/B75*100</f>
        <v>26.947162426614479</v>
      </c>
    </row>
    <row r="76" spans="1:23" ht="12.75" customHeight="1">
      <c r="A76" s="281" t="s">
        <v>131</v>
      </c>
      <c r="B76" s="169">
        <v>1335</v>
      </c>
      <c r="C76" s="169">
        <v>1297</v>
      </c>
      <c r="D76" s="111">
        <f t="shared" si="6"/>
        <v>97.153558052434448</v>
      </c>
      <c r="E76" s="169">
        <v>32</v>
      </c>
      <c r="F76" s="111">
        <f t="shared" si="7"/>
        <v>2.3970037453183521</v>
      </c>
      <c r="G76" s="169" t="s">
        <v>83</v>
      </c>
      <c r="H76" s="170" t="s">
        <v>83</v>
      </c>
    </row>
    <row r="77" spans="1:23" ht="12.75" customHeight="1">
      <c r="A77" s="243" t="s">
        <v>162</v>
      </c>
      <c r="B77" s="166">
        <v>2402</v>
      </c>
      <c r="C77" s="166">
        <v>2249</v>
      </c>
      <c r="D77" s="167">
        <f t="shared" si="6"/>
        <v>93.63030807660283</v>
      </c>
      <c r="E77" s="166">
        <v>62</v>
      </c>
      <c r="F77" s="167">
        <f t="shared" si="7"/>
        <v>2.5811823480432974</v>
      </c>
      <c r="G77" s="172" t="s">
        <v>83</v>
      </c>
      <c r="H77" s="168" t="s">
        <v>83</v>
      </c>
    </row>
    <row r="78" spans="1:23" ht="12.75" customHeight="1">
      <c r="A78" s="281" t="s">
        <v>46</v>
      </c>
      <c r="B78" s="169">
        <v>1459</v>
      </c>
      <c r="C78" s="169">
        <v>1408</v>
      </c>
      <c r="D78" s="111">
        <f t="shared" si="6"/>
        <v>96.504455106237145</v>
      </c>
      <c r="E78" s="169">
        <v>38</v>
      </c>
      <c r="F78" s="111">
        <f t="shared" si="7"/>
        <v>2.6045236463331052</v>
      </c>
      <c r="G78" s="107" t="s">
        <v>83</v>
      </c>
      <c r="H78" s="170" t="s">
        <v>83</v>
      </c>
    </row>
    <row r="79" spans="1:23" ht="25.5" customHeight="1">
      <c r="A79" s="243" t="s">
        <v>245</v>
      </c>
      <c r="B79" s="166">
        <v>410</v>
      </c>
      <c r="C79" s="166">
        <v>338</v>
      </c>
      <c r="D79" s="167">
        <f t="shared" si="6"/>
        <v>82.439024390243901</v>
      </c>
      <c r="E79" s="166">
        <v>72</v>
      </c>
      <c r="F79" s="167">
        <f t="shared" si="7"/>
        <v>17.560975609756095</v>
      </c>
      <c r="G79" s="172" t="s">
        <v>83</v>
      </c>
      <c r="H79" s="168" t="s">
        <v>83</v>
      </c>
    </row>
    <row r="80" spans="1:23" ht="12.75" customHeight="1">
      <c r="A80" s="281" t="s">
        <v>163</v>
      </c>
      <c r="B80" s="169">
        <v>93</v>
      </c>
      <c r="C80" s="169">
        <v>93</v>
      </c>
      <c r="D80" s="111">
        <f t="shared" si="6"/>
        <v>100</v>
      </c>
      <c r="E80" s="169">
        <v>0</v>
      </c>
      <c r="F80" s="111">
        <f t="shared" si="7"/>
        <v>0</v>
      </c>
      <c r="G80" s="107" t="s">
        <v>83</v>
      </c>
      <c r="H80" s="170" t="s">
        <v>83</v>
      </c>
    </row>
    <row r="81" spans="1:23" ht="12.75" customHeight="1">
      <c r="A81" s="243" t="s">
        <v>45</v>
      </c>
      <c r="B81" s="166">
        <v>1945</v>
      </c>
      <c r="C81" s="166">
        <v>1887</v>
      </c>
      <c r="D81" s="167">
        <f t="shared" si="6"/>
        <v>97.017994858611829</v>
      </c>
      <c r="E81" s="166">
        <v>0</v>
      </c>
      <c r="F81" s="167">
        <f t="shared" si="7"/>
        <v>0</v>
      </c>
      <c r="G81" s="172" t="s">
        <v>83</v>
      </c>
      <c r="H81" s="168" t="s">
        <v>83</v>
      </c>
    </row>
    <row r="82" spans="1:23" ht="12.75" customHeight="1">
      <c r="A82" s="281" t="s">
        <v>164</v>
      </c>
      <c r="B82" s="169">
        <v>880</v>
      </c>
      <c r="C82" s="169">
        <v>771</v>
      </c>
      <c r="D82" s="111">
        <f t="shared" si="6"/>
        <v>87.61363636363636</v>
      </c>
      <c r="E82" s="169">
        <v>8</v>
      </c>
      <c r="F82" s="111">
        <f t="shared" si="7"/>
        <v>0.90909090909090906</v>
      </c>
      <c r="G82" s="107" t="s">
        <v>83</v>
      </c>
      <c r="H82" s="170" t="s">
        <v>83</v>
      </c>
    </row>
    <row r="83" spans="1:23" ht="12.75" customHeight="1">
      <c r="A83" s="275"/>
      <c r="B83" s="449" t="s">
        <v>174</v>
      </c>
      <c r="C83" s="450"/>
      <c r="D83" s="450"/>
      <c r="E83" s="450"/>
      <c r="F83" s="450"/>
      <c r="G83" s="450"/>
      <c r="H83" s="450"/>
    </row>
    <row r="84" spans="1:23" ht="12.75" customHeight="1">
      <c r="A84" s="276"/>
      <c r="B84" s="445" t="s">
        <v>1</v>
      </c>
      <c r="C84" s="445" t="s">
        <v>6</v>
      </c>
      <c r="D84" s="447"/>
      <c r="E84" s="449" t="s">
        <v>243</v>
      </c>
      <c r="F84" s="450"/>
      <c r="G84" s="450"/>
      <c r="H84" s="450"/>
    </row>
    <row r="85" spans="1:23" ht="12.75" customHeight="1">
      <c r="A85" s="277"/>
      <c r="B85" s="446"/>
      <c r="C85" s="446"/>
      <c r="D85" s="448"/>
      <c r="E85" s="457" t="s">
        <v>167</v>
      </c>
      <c r="F85" s="462"/>
      <c r="G85" s="462" t="s">
        <v>168</v>
      </c>
      <c r="H85" s="446"/>
    </row>
    <row r="86" spans="1:23" ht="12.75" customHeight="1">
      <c r="A86" s="280" t="s">
        <v>47</v>
      </c>
      <c r="B86" s="166">
        <v>8912</v>
      </c>
      <c r="C86" s="166">
        <v>8714</v>
      </c>
      <c r="D86" s="167">
        <f>C86/B86*100</f>
        <v>97.778276481149021</v>
      </c>
      <c r="E86" s="166">
        <v>5984</v>
      </c>
      <c r="F86" s="167">
        <f>E86/B86*100</f>
        <v>67.145421903052068</v>
      </c>
      <c r="G86" s="172">
        <v>910</v>
      </c>
      <c r="H86" s="168">
        <f>G86/B86*100</f>
        <v>10.210951526032316</v>
      </c>
    </row>
    <row r="87" spans="1:23" ht="12.75" customHeight="1">
      <c r="A87" s="281" t="s">
        <v>131</v>
      </c>
      <c r="B87" s="169">
        <v>1441</v>
      </c>
      <c r="C87" s="169">
        <v>1432</v>
      </c>
      <c r="D87" s="111">
        <f t="shared" ref="D87:D93" si="8">C87/B87*100</f>
        <v>99.375433726578763</v>
      </c>
      <c r="E87" s="169">
        <v>1111</v>
      </c>
      <c r="F87" s="111">
        <f t="shared" ref="F87:F93" si="9">E87/B87*100</f>
        <v>77.099236641221367</v>
      </c>
      <c r="G87" s="107">
        <v>60</v>
      </c>
      <c r="H87" s="170">
        <f t="shared" ref="H87:H93" si="10">G87/B87*100</f>
        <v>4.1637751561415683</v>
      </c>
    </row>
    <row r="88" spans="1:23" ht="12.75" customHeight="1">
      <c r="A88" s="243" t="s">
        <v>162</v>
      </c>
      <c r="B88" s="166">
        <v>2493</v>
      </c>
      <c r="C88" s="166">
        <v>2422</v>
      </c>
      <c r="D88" s="167">
        <f t="shared" si="8"/>
        <v>97.152025671881276</v>
      </c>
      <c r="E88" s="166">
        <v>1332</v>
      </c>
      <c r="F88" s="167">
        <f t="shared" si="9"/>
        <v>53.429602888086649</v>
      </c>
      <c r="G88" s="172">
        <v>595</v>
      </c>
      <c r="H88" s="168">
        <f t="shared" si="10"/>
        <v>23.86682711592459</v>
      </c>
    </row>
    <row r="89" spans="1:23" ht="12.75" customHeight="1">
      <c r="A89" s="281" t="s">
        <v>46</v>
      </c>
      <c r="B89" s="169">
        <v>1377</v>
      </c>
      <c r="C89" s="169">
        <v>1373</v>
      </c>
      <c r="D89" s="111">
        <f t="shared" si="8"/>
        <v>99.709513435003629</v>
      </c>
      <c r="E89" s="169">
        <v>1092</v>
      </c>
      <c r="F89" s="111">
        <f t="shared" si="9"/>
        <v>79.302832244008712</v>
      </c>
      <c r="G89" s="107">
        <v>59</v>
      </c>
      <c r="H89" s="170">
        <f t="shared" si="10"/>
        <v>4.2846768336964418</v>
      </c>
      <c r="I89" s="215"/>
    </row>
    <row r="90" spans="1:23" ht="25.5" customHeight="1">
      <c r="A90" s="243" t="s">
        <v>245</v>
      </c>
      <c r="B90" s="166">
        <v>318</v>
      </c>
      <c r="C90" s="166">
        <v>312</v>
      </c>
      <c r="D90" s="167">
        <f t="shared" si="8"/>
        <v>98.113207547169807</v>
      </c>
      <c r="E90" s="166">
        <v>137</v>
      </c>
      <c r="F90" s="167">
        <f t="shared" si="9"/>
        <v>43.081761006289312</v>
      </c>
      <c r="G90" s="172">
        <v>98</v>
      </c>
      <c r="H90" s="168">
        <f t="shared" si="10"/>
        <v>30.817610062893081</v>
      </c>
    </row>
    <row r="91" spans="1:23" ht="12.75" customHeight="1">
      <c r="A91" s="281" t="s">
        <v>163</v>
      </c>
      <c r="B91" s="169">
        <v>112</v>
      </c>
      <c r="C91" s="169">
        <v>112</v>
      </c>
      <c r="D91" s="111">
        <f t="shared" si="8"/>
        <v>100</v>
      </c>
      <c r="E91" s="169">
        <v>82</v>
      </c>
      <c r="F91" s="111">
        <f t="shared" si="9"/>
        <v>73.214285714285708</v>
      </c>
      <c r="G91" s="107">
        <v>4</v>
      </c>
      <c r="H91" s="170">
        <f t="shared" si="10"/>
        <v>3.5714285714285712</v>
      </c>
      <c r="I91" s="216"/>
    </row>
    <row r="92" spans="1:23" ht="12.75" customHeight="1">
      <c r="A92" s="243" t="s">
        <v>45</v>
      </c>
      <c r="B92" s="166">
        <v>1626</v>
      </c>
      <c r="C92" s="166">
        <v>1611</v>
      </c>
      <c r="D92" s="167">
        <f t="shared" si="8"/>
        <v>99.077490774907744</v>
      </c>
      <c r="E92" s="166">
        <v>1171</v>
      </c>
      <c r="F92" s="167">
        <f t="shared" si="9"/>
        <v>72.017220172201718</v>
      </c>
      <c r="G92" s="172">
        <v>171</v>
      </c>
      <c r="H92" s="168">
        <f t="shared" si="10"/>
        <v>10.516605166051662</v>
      </c>
      <c r="I92" s="216"/>
    </row>
    <row r="93" spans="1:23" ht="12" customHeight="1">
      <c r="A93" s="281" t="s">
        <v>164</v>
      </c>
      <c r="B93" s="173">
        <v>819</v>
      </c>
      <c r="C93" s="173">
        <v>740</v>
      </c>
      <c r="D93" s="175">
        <f t="shared" si="8"/>
        <v>90.35409035409036</v>
      </c>
      <c r="E93" s="174">
        <v>386</v>
      </c>
      <c r="F93" s="175">
        <f t="shared" si="9"/>
        <v>47.130647130647127</v>
      </c>
      <c r="G93" s="174">
        <v>23</v>
      </c>
      <c r="H93" s="176">
        <f t="shared" si="10"/>
        <v>2.8083028083028085</v>
      </c>
      <c r="I93" s="217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198"/>
      <c r="U93" s="198"/>
      <c r="V93" s="198"/>
    </row>
    <row r="94" spans="1:23" ht="5.25" customHeight="1">
      <c r="A94" s="349"/>
      <c r="B94" s="278"/>
      <c r="C94" s="278"/>
      <c r="D94" s="278"/>
      <c r="E94" s="278"/>
      <c r="F94" s="278"/>
      <c r="G94" s="278"/>
      <c r="H94" s="278"/>
      <c r="W94" s="216"/>
    </row>
    <row r="95" spans="1:23" ht="12.75" customHeight="1">
      <c r="A95" s="455" t="s">
        <v>158</v>
      </c>
      <c r="B95" s="458" t="s">
        <v>175</v>
      </c>
      <c r="C95" s="459"/>
      <c r="D95" s="459"/>
      <c r="E95" s="459"/>
      <c r="F95" s="459"/>
      <c r="G95" s="459"/>
      <c r="H95" s="459"/>
    </row>
    <row r="96" spans="1:23" ht="12.75" customHeight="1">
      <c r="A96" s="456"/>
      <c r="B96" s="270" t="s">
        <v>1</v>
      </c>
      <c r="C96" s="460" t="s">
        <v>5</v>
      </c>
      <c r="D96" s="460"/>
      <c r="E96" s="460" t="s">
        <v>160</v>
      </c>
      <c r="F96" s="460"/>
      <c r="G96" s="460" t="s">
        <v>40</v>
      </c>
      <c r="H96" s="461"/>
    </row>
    <row r="97" spans="1:9">
      <c r="A97" s="457"/>
      <c r="B97" s="279" t="s">
        <v>0</v>
      </c>
      <c r="C97" s="273" t="s">
        <v>0</v>
      </c>
      <c r="D97" s="273" t="s">
        <v>161</v>
      </c>
      <c r="E97" s="273" t="s">
        <v>0</v>
      </c>
      <c r="F97" s="273" t="s">
        <v>161</v>
      </c>
      <c r="G97" s="273" t="s">
        <v>0</v>
      </c>
      <c r="H97" s="274" t="s">
        <v>161</v>
      </c>
    </row>
    <row r="98" spans="1:9" ht="12.75" customHeight="1">
      <c r="A98" s="280" t="s">
        <v>47</v>
      </c>
      <c r="B98" s="166">
        <v>10271</v>
      </c>
      <c r="C98" s="166">
        <v>8763</v>
      </c>
      <c r="D98" s="167">
        <f t="shared" ref="D98:D105" si="11">C98/B98*100</f>
        <v>85.317885308149158</v>
      </c>
      <c r="E98" s="166">
        <v>1242</v>
      </c>
      <c r="F98" s="167">
        <f t="shared" ref="F98:F105" si="12">E98/B98*100</f>
        <v>12.092298705092007</v>
      </c>
      <c r="G98" s="166">
        <v>2754</v>
      </c>
      <c r="H98" s="168">
        <f>G98/B98*100</f>
        <v>26.813357998247493</v>
      </c>
    </row>
    <row r="99" spans="1:9" ht="12.75" customHeight="1">
      <c r="A99" s="281" t="s">
        <v>131</v>
      </c>
      <c r="B99" s="169">
        <v>1337</v>
      </c>
      <c r="C99" s="169">
        <v>1299</v>
      </c>
      <c r="D99" s="111">
        <f t="shared" si="11"/>
        <v>97.157816005983548</v>
      </c>
      <c r="E99" s="169">
        <v>32</v>
      </c>
      <c r="F99" s="111">
        <f t="shared" si="12"/>
        <v>2.3934181002243831</v>
      </c>
      <c r="G99" s="169" t="s">
        <v>83</v>
      </c>
      <c r="H99" s="170" t="s">
        <v>83</v>
      </c>
    </row>
    <row r="100" spans="1:9" ht="12.75" customHeight="1">
      <c r="A100" s="253" t="s">
        <v>162</v>
      </c>
      <c r="B100" s="166">
        <v>2434</v>
      </c>
      <c r="C100" s="166">
        <v>2283</v>
      </c>
      <c r="D100" s="167">
        <f t="shared" si="11"/>
        <v>93.796220213640098</v>
      </c>
      <c r="E100" s="166">
        <v>62</v>
      </c>
      <c r="F100" s="167">
        <f t="shared" si="12"/>
        <v>2.5472473294987674</v>
      </c>
      <c r="G100" s="172" t="s">
        <v>83</v>
      </c>
      <c r="H100" s="168" t="s">
        <v>83</v>
      </c>
    </row>
    <row r="101" spans="1:9" ht="12.75" customHeight="1">
      <c r="A101" s="281" t="s">
        <v>46</v>
      </c>
      <c r="B101" s="169">
        <v>1470</v>
      </c>
      <c r="C101" s="169">
        <v>1417</v>
      </c>
      <c r="D101" s="111">
        <f t="shared" si="11"/>
        <v>96.394557823129261</v>
      </c>
      <c r="E101" s="169">
        <v>39</v>
      </c>
      <c r="F101" s="111">
        <f t="shared" si="12"/>
        <v>2.6530612244897958</v>
      </c>
      <c r="G101" s="107" t="s">
        <v>83</v>
      </c>
      <c r="H101" s="170" t="s">
        <v>83</v>
      </c>
    </row>
    <row r="102" spans="1:9" ht="25.5" customHeight="1">
      <c r="A102" s="253" t="s">
        <v>245</v>
      </c>
      <c r="B102" s="166">
        <v>415</v>
      </c>
      <c r="C102" s="166">
        <v>343</v>
      </c>
      <c r="D102" s="167">
        <f t="shared" si="11"/>
        <v>82.650602409638552</v>
      </c>
      <c r="E102" s="166">
        <v>72</v>
      </c>
      <c r="F102" s="167">
        <f t="shared" si="12"/>
        <v>17.349397590361445</v>
      </c>
      <c r="G102" s="172" t="s">
        <v>83</v>
      </c>
      <c r="H102" s="168" t="s">
        <v>83</v>
      </c>
    </row>
    <row r="103" spans="1:9" ht="12.75" customHeight="1">
      <c r="A103" s="281" t="s">
        <v>163</v>
      </c>
      <c r="B103" s="169">
        <v>93</v>
      </c>
      <c r="C103" s="169">
        <v>93</v>
      </c>
      <c r="D103" s="111">
        <f t="shared" si="11"/>
        <v>100</v>
      </c>
      <c r="E103" s="169">
        <v>0</v>
      </c>
      <c r="F103" s="111">
        <f t="shared" si="12"/>
        <v>0</v>
      </c>
      <c r="G103" s="107" t="s">
        <v>83</v>
      </c>
      <c r="H103" s="170" t="s">
        <v>83</v>
      </c>
    </row>
    <row r="104" spans="1:9" ht="12.75" customHeight="1">
      <c r="A104" s="253" t="s">
        <v>45</v>
      </c>
      <c r="B104" s="166">
        <v>1965</v>
      </c>
      <c r="C104" s="166">
        <v>1908</v>
      </c>
      <c r="D104" s="167">
        <f t="shared" si="11"/>
        <v>97.099236641221381</v>
      </c>
      <c r="E104" s="166">
        <v>0</v>
      </c>
      <c r="F104" s="167">
        <f t="shared" si="12"/>
        <v>0</v>
      </c>
      <c r="G104" s="172" t="s">
        <v>83</v>
      </c>
      <c r="H104" s="168" t="s">
        <v>83</v>
      </c>
    </row>
    <row r="105" spans="1:9" ht="12.75" customHeight="1">
      <c r="A105" s="281" t="s">
        <v>164</v>
      </c>
      <c r="B105" s="169">
        <v>874</v>
      </c>
      <c r="C105" s="169">
        <v>764</v>
      </c>
      <c r="D105" s="111">
        <f t="shared" si="11"/>
        <v>87.414187643020597</v>
      </c>
      <c r="E105" s="169">
        <v>5</v>
      </c>
      <c r="F105" s="111">
        <f t="shared" si="12"/>
        <v>0.57208237986270016</v>
      </c>
      <c r="G105" s="107" t="s">
        <v>83</v>
      </c>
      <c r="H105" s="170" t="s">
        <v>83</v>
      </c>
    </row>
    <row r="106" spans="1:9" ht="12.75" customHeight="1">
      <c r="A106" s="275"/>
      <c r="B106" s="449" t="s">
        <v>176</v>
      </c>
      <c r="C106" s="450"/>
      <c r="D106" s="450"/>
      <c r="E106" s="450"/>
      <c r="F106" s="450"/>
      <c r="G106" s="450"/>
      <c r="H106" s="450"/>
    </row>
    <row r="107" spans="1:9" ht="12.75" customHeight="1">
      <c r="A107" s="276"/>
      <c r="B107" s="445" t="s">
        <v>1</v>
      </c>
      <c r="C107" s="445" t="s">
        <v>6</v>
      </c>
      <c r="D107" s="447"/>
      <c r="E107" s="449" t="s">
        <v>166</v>
      </c>
      <c r="F107" s="450"/>
      <c r="G107" s="450"/>
      <c r="H107" s="450"/>
    </row>
    <row r="108" spans="1:9" ht="12.75" customHeight="1">
      <c r="A108" s="277"/>
      <c r="B108" s="446"/>
      <c r="C108" s="446"/>
      <c r="D108" s="448"/>
      <c r="E108" s="451" t="s">
        <v>167</v>
      </c>
      <c r="F108" s="452"/>
      <c r="G108" s="452" t="s">
        <v>168</v>
      </c>
      <c r="H108" s="453"/>
    </row>
    <row r="109" spans="1:9" ht="12.75" customHeight="1">
      <c r="A109" s="280" t="s">
        <v>47</v>
      </c>
      <c r="B109" s="166">
        <v>8958</v>
      </c>
      <c r="C109" s="166">
        <v>8763</v>
      </c>
      <c r="D109" s="167">
        <f>C109/B109*100</f>
        <v>97.823174815807107</v>
      </c>
      <c r="E109" s="166">
        <v>6012</v>
      </c>
      <c r="F109" s="167">
        <f>E109/B109*100</f>
        <v>67.113194909578027</v>
      </c>
      <c r="G109" s="172">
        <v>902</v>
      </c>
      <c r="H109" s="168">
        <f>G109/B109*100</f>
        <v>10.069211877651261</v>
      </c>
    </row>
    <row r="110" spans="1:9" ht="12.75" customHeight="1">
      <c r="A110" s="281" t="s">
        <v>131</v>
      </c>
      <c r="B110" s="169">
        <v>1427</v>
      </c>
      <c r="C110" s="169">
        <v>1417</v>
      </c>
      <c r="D110" s="111">
        <f t="shared" ref="D110:D116" si="13">C110/B110*100</f>
        <v>99.299229152067269</v>
      </c>
      <c r="E110" s="169">
        <v>1102</v>
      </c>
      <c r="F110" s="111">
        <f t="shared" ref="F110:F116" si="14">E110/B110*100</f>
        <v>77.224947442186405</v>
      </c>
      <c r="G110" s="107">
        <v>58</v>
      </c>
      <c r="H110" s="170">
        <f t="shared" ref="H110:H116" si="15">G110/B110*100</f>
        <v>4.0644709180098113</v>
      </c>
    </row>
    <row r="111" spans="1:9" ht="12.75" customHeight="1">
      <c r="A111" s="253" t="s">
        <v>162</v>
      </c>
      <c r="B111" s="166">
        <v>2525</v>
      </c>
      <c r="C111" s="166">
        <v>2453</v>
      </c>
      <c r="D111" s="167">
        <f t="shared" si="13"/>
        <v>97.148514851485146</v>
      </c>
      <c r="E111" s="166">
        <v>1352</v>
      </c>
      <c r="F111" s="167">
        <f t="shared" si="14"/>
        <v>53.544554455445549</v>
      </c>
      <c r="G111" s="172">
        <v>587</v>
      </c>
      <c r="H111" s="168">
        <f t="shared" si="15"/>
        <v>23.24752475247525</v>
      </c>
    </row>
    <row r="112" spans="1:9" ht="12.75" customHeight="1">
      <c r="A112" s="281" t="s">
        <v>46</v>
      </c>
      <c r="B112" s="169">
        <v>1404</v>
      </c>
      <c r="C112" s="169">
        <v>1399</v>
      </c>
      <c r="D112" s="111">
        <f t="shared" si="13"/>
        <v>99.643874643874639</v>
      </c>
      <c r="E112" s="169">
        <v>1100</v>
      </c>
      <c r="F112" s="111">
        <f t="shared" si="14"/>
        <v>78.347578347578349</v>
      </c>
      <c r="G112" s="107">
        <v>63</v>
      </c>
      <c r="H112" s="170">
        <f t="shared" si="15"/>
        <v>4.4871794871794872</v>
      </c>
      <c r="I112" s="215"/>
    </row>
    <row r="113" spans="1:23" ht="25.5" customHeight="1">
      <c r="A113" s="253" t="s">
        <v>245</v>
      </c>
      <c r="B113" s="166">
        <v>324</v>
      </c>
      <c r="C113" s="166">
        <v>318</v>
      </c>
      <c r="D113" s="167">
        <f t="shared" si="13"/>
        <v>98.148148148148152</v>
      </c>
      <c r="E113" s="166">
        <v>142</v>
      </c>
      <c r="F113" s="167">
        <f t="shared" si="14"/>
        <v>43.827160493827158</v>
      </c>
      <c r="G113" s="172">
        <v>97</v>
      </c>
      <c r="H113" s="168">
        <f t="shared" si="15"/>
        <v>29.938271604938272</v>
      </c>
    </row>
    <row r="114" spans="1:23" ht="12.75" customHeight="1">
      <c r="A114" s="281" t="s">
        <v>163</v>
      </c>
      <c r="B114" s="169">
        <v>106</v>
      </c>
      <c r="C114" s="169">
        <v>106</v>
      </c>
      <c r="D114" s="111">
        <f t="shared" si="13"/>
        <v>100</v>
      </c>
      <c r="E114" s="169">
        <v>81</v>
      </c>
      <c r="F114" s="111">
        <f t="shared" si="14"/>
        <v>76.415094339622641</v>
      </c>
      <c r="G114" s="107">
        <v>4</v>
      </c>
      <c r="H114" s="170">
        <f t="shared" si="15"/>
        <v>3.7735849056603774</v>
      </c>
      <c r="I114" s="216"/>
    </row>
    <row r="115" spans="1:23" ht="12.75" customHeight="1">
      <c r="A115" s="253" t="s">
        <v>45</v>
      </c>
      <c r="B115" s="166">
        <v>1646</v>
      </c>
      <c r="C115" s="166">
        <v>1631</v>
      </c>
      <c r="D115" s="167">
        <f t="shared" si="13"/>
        <v>99.088699878493316</v>
      </c>
      <c r="E115" s="166">
        <v>1177</v>
      </c>
      <c r="F115" s="167">
        <f t="shared" si="14"/>
        <v>71.506682867557714</v>
      </c>
      <c r="G115" s="172">
        <v>173</v>
      </c>
      <c r="H115" s="168">
        <f t="shared" si="15"/>
        <v>10.510328068043743</v>
      </c>
      <c r="I115" s="216"/>
    </row>
    <row r="116" spans="1:23" ht="12" customHeight="1">
      <c r="A116" s="281" t="s">
        <v>164</v>
      </c>
      <c r="B116" s="173">
        <v>824</v>
      </c>
      <c r="C116" s="173">
        <v>746</v>
      </c>
      <c r="D116" s="175">
        <f t="shared" si="13"/>
        <v>90.533980582524279</v>
      </c>
      <c r="E116" s="174">
        <v>386</v>
      </c>
      <c r="F116" s="175">
        <f t="shared" si="14"/>
        <v>46.844660194174757</v>
      </c>
      <c r="G116" s="174">
        <v>24</v>
      </c>
      <c r="H116" s="176">
        <f t="shared" si="15"/>
        <v>2.912621359223301</v>
      </c>
      <c r="I116" s="217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</row>
    <row r="117" spans="1:23" ht="5.25" customHeight="1">
      <c r="A117" s="349"/>
      <c r="B117" s="278"/>
      <c r="C117" s="278"/>
      <c r="D117" s="278"/>
      <c r="E117" s="278"/>
      <c r="F117" s="278"/>
      <c r="G117" s="278"/>
      <c r="H117" s="278"/>
      <c r="W117" s="216"/>
    </row>
    <row r="118" spans="1:23" ht="12.75" customHeight="1">
      <c r="A118" s="455" t="s">
        <v>158</v>
      </c>
      <c r="B118" s="458" t="s">
        <v>177</v>
      </c>
      <c r="C118" s="459"/>
      <c r="D118" s="459"/>
      <c r="E118" s="459"/>
      <c r="F118" s="459"/>
      <c r="G118" s="459"/>
      <c r="H118" s="459"/>
    </row>
    <row r="119" spans="1:23" ht="12.75" customHeight="1">
      <c r="A119" s="456"/>
      <c r="B119" s="271" t="s">
        <v>1</v>
      </c>
      <c r="C119" s="460" t="s">
        <v>5</v>
      </c>
      <c r="D119" s="460"/>
      <c r="E119" s="460" t="s">
        <v>244</v>
      </c>
      <c r="F119" s="460"/>
      <c r="G119" s="460" t="s">
        <v>40</v>
      </c>
      <c r="H119" s="461"/>
    </row>
    <row r="120" spans="1:23">
      <c r="A120" s="457"/>
      <c r="B120" s="279" t="s">
        <v>0</v>
      </c>
      <c r="C120" s="273" t="s">
        <v>0</v>
      </c>
      <c r="D120" s="273" t="s">
        <v>161</v>
      </c>
      <c r="E120" s="273" t="s">
        <v>0</v>
      </c>
      <c r="F120" s="273" t="s">
        <v>161</v>
      </c>
      <c r="G120" s="273" t="s">
        <v>0</v>
      </c>
      <c r="H120" s="274" t="s">
        <v>161</v>
      </c>
    </row>
    <row r="121" spans="1:23" ht="12.75" customHeight="1">
      <c r="A121" s="280" t="s">
        <v>47</v>
      </c>
      <c r="B121" s="166">
        <v>10547</v>
      </c>
      <c r="C121" s="166">
        <v>9049</v>
      </c>
      <c r="D121" s="167">
        <f t="shared" ref="D121:D128" si="16">C121/B121*100</f>
        <v>85.796909073670236</v>
      </c>
      <c r="E121" s="166">
        <v>147</v>
      </c>
      <c r="F121" s="167">
        <f t="shared" ref="F121:F128" si="17">E121/B121*100</f>
        <v>1.3937612591258177</v>
      </c>
      <c r="G121" s="166">
        <v>2772</v>
      </c>
      <c r="H121" s="168">
        <f>G121/B121*100</f>
        <v>26.282355172086852</v>
      </c>
    </row>
    <row r="122" spans="1:23" ht="12.75" customHeight="1">
      <c r="A122" s="281" t="s">
        <v>131</v>
      </c>
      <c r="B122" s="169">
        <v>1373</v>
      </c>
      <c r="C122" s="169">
        <v>1336</v>
      </c>
      <c r="D122" s="111">
        <f t="shared" si="16"/>
        <v>97.305171158048068</v>
      </c>
      <c r="E122" s="169">
        <v>2</v>
      </c>
      <c r="F122" s="111">
        <f t="shared" si="17"/>
        <v>0.14566642388929352</v>
      </c>
      <c r="G122" s="169" t="s">
        <v>83</v>
      </c>
      <c r="H122" s="170" t="s">
        <v>83</v>
      </c>
    </row>
    <row r="123" spans="1:23" ht="25.5" customHeight="1">
      <c r="A123" s="243" t="s">
        <v>178</v>
      </c>
      <c r="B123" s="166">
        <v>2434</v>
      </c>
      <c r="C123" s="166">
        <v>2415</v>
      </c>
      <c r="D123" s="167">
        <f t="shared" si="16"/>
        <v>99.21939194741168</v>
      </c>
      <c r="E123" s="166">
        <v>42</v>
      </c>
      <c r="F123" s="167">
        <f t="shared" si="17"/>
        <v>1.725554642563681</v>
      </c>
      <c r="G123" s="172" t="s">
        <v>83</v>
      </c>
      <c r="H123" s="168" t="s">
        <v>83</v>
      </c>
    </row>
    <row r="124" spans="1:23" ht="12.75" customHeight="1">
      <c r="A124" s="281" t="s">
        <v>46</v>
      </c>
      <c r="B124" s="169">
        <v>1564</v>
      </c>
      <c r="C124" s="169">
        <v>1505</v>
      </c>
      <c r="D124" s="111">
        <f t="shared" si="16"/>
        <v>96.227621483375955</v>
      </c>
      <c r="E124" s="169">
        <v>30</v>
      </c>
      <c r="F124" s="111">
        <f t="shared" si="17"/>
        <v>1.9181585677749362</v>
      </c>
      <c r="G124" s="107" t="s">
        <v>83</v>
      </c>
      <c r="H124" s="170" t="s">
        <v>83</v>
      </c>
    </row>
    <row r="125" spans="1:23" ht="25.5" customHeight="1">
      <c r="A125" s="243" t="s">
        <v>245</v>
      </c>
      <c r="B125" s="166">
        <v>452</v>
      </c>
      <c r="C125" s="166">
        <v>376</v>
      </c>
      <c r="D125" s="167">
        <f t="shared" si="16"/>
        <v>83.185840707964601</v>
      </c>
      <c r="E125" s="166">
        <v>76</v>
      </c>
      <c r="F125" s="167">
        <f t="shared" si="17"/>
        <v>16.814159292035399</v>
      </c>
      <c r="G125" s="172" t="s">
        <v>83</v>
      </c>
      <c r="H125" s="168" t="s">
        <v>83</v>
      </c>
    </row>
    <row r="126" spans="1:23" ht="12.75" customHeight="1">
      <c r="A126" s="281" t="s">
        <v>163</v>
      </c>
      <c r="B126" s="169">
        <v>94</v>
      </c>
      <c r="C126" s="169">
        <v>94</v>
      </c>
      <c r="D126" s="111">
        <f t="shared" si="16"/>
        <v>100</v>
      </c>
      <c r="E126" s="169">
        <v>0</v>
      </c>
      <c r="F126" s="111">
        <f t="shared" si="17"/>
        <v>0</v>
      </c>
      <c r="G126" s="107" t="s">
        <v>83</v>
      </c>
      <c r="H126" s="170" t="s">
        <v>83</v>
      </c>
    </row>
    <row r="127" spans="1:23" ht="12.75" customHeight="1">
      <c r="A127" s="243" t="s">
        <v>45</v>
      </c>
      <c r="B127" s="166">
        <v>2035</v>
      </c>
      <c r="C127" s="166">
        <v>1978</v>
      </c>
      <c r="D127" s="167">
        <f t="shared" si="16"/>
        <v>97.199017199017206</v>
      </c>
      <c r="E127" s="166">
        <v>0</v>
      </c>
      <c r="F127" s="167">
        <f t="shared" si="17"/>
        <v>0</v>
      </c>
      <c r="G127" s="172" t="s">
        <v>83</v>
      </c>
      <c r="H127" s="168" t="s">
        <v>83</v>
      </c>
    </row>
    <row r="128" spans="1:23" ht="12.75" customHeight="1">
      <c r="A128" s="281" t="s">
        <v>164</v>
      </c>
      <c r="B128" s="169">
        <v>910</v>
      </c>
      <c r="C128" s="169">
        <v>802</v>
      </c>
      <c r="D128" s="111">
        <f t="shared" si="16"/>
        <v>88.131868131868131</v>
      </c>
      <c r="E128" s="169">
        <v>0</v>
      </c>
      <c r="F128" s="111">
        <f t="shared" si="17"/>
        <v>0</v>
      </c>
      <c r="G128" s="107" t="s">
        <v>83</v>
      </c>
      <c r="H128" s="170" t="s">
        <v>83</v>
      </c>
    </row>
    <row r="129" spans="1:22" ht="12.75" customHeight="1">
      <c r="A129" s="275"/>
      <c r="B129" s="449" t="s">
        <v>179</v>
      </c>
      <c r="C129" s="450"/>
      <c r="D129" s="450"/>
      <c r="E129" s="450"/>
      <c r="F129" s="450"/>
      <c r="G129" s="450"/>
      <c r="H129" s="450"/>
    </row>
    <row r="130" spans="1:22" ht="12.75" customHeight="1">
      <c r="A130" s="276"/>
      <c r="B130" s="445" t="s">
        <v>1</v>
      </c>
      <c r="C130" s="445" t="s">
        <v>6</v>
      </c>
      <c r="D130" s="447"/>
      <c r="E130" s="449" t="s">
        <v>243</v>
      </c>
      <c r="F130" s="450"/>
      <c r="G130" s="450"/>
      <c r="H130" s="450"/>
    </row>
    <row r="131" spans="1:22" ht="12.75" customHeight="1">
      <c r="A131" s="277"/>
      <c r="B131" s="446"/>
      <c r="C131" s="446"/>
      <c r="D131" s="448"/>
      <c r="E131" s="451" t="s">
        <v>167</v>
      </c>
      <c r="F131" s="452"/>
      <c r="G131" s="452" t="s">
        <v>168</v>
      </c>
      <c r="H131" s="453"/>
    </row>
    <row r="132" spans="1:22" ht="12.75" customHeight="1">
      <c r="A132" s="283" t="s">
        <v>47</v>
      </c>
      <c r="B132" s="221">
        <v>9611</v>
      </c>
      <c r="C132" s="221">
        <v>9444</v>
      </c>
      <c r="D132" s="222">
        <f>C132/B132*100</f>
        <v>98.262407657891998</v>
      </c>
      <c r="E132" s="221">
        <v>6400</v>
      </c>
      <c r="F132" s="222">
        <f>E132/B132*100</f>
        <v>66.590365206534173</v>
      </c>
      <c r="G132" s="223">
        <v>894</v>
      </c>
      <c r="H132" s="224">
        <f>G132/B132*100</f>
        <v>9.3018416397877424</v>
      </c>
    </row>
    <row r="133" spans="1:22" ht="12.6" customHeight="1">
      <c r="A133" s="311" t="s">
        <v>246</v>
      </c>
      <c r="B133" s="221"/>
      <c r="C133" s="221"/>
      <c r="D133" s="222"/>
      <c r="E133" s="221"/>
      <c r="F133" s="222"/>
      <c r="G133" s="223"/>
      <c r="H133" s="224"/>
    </row>
    <row r="134" spans="1:22" ht="12.75" customHeight="1">
      <c r="A134" s="350" t="s">
        <v>193</v>
      </c>
      <c r="B134" s="90" t="s">
        <v>79</v>
      </c>
      <c r="C134" s="90" t="s">
        <v>79</v>
      </c>
      <c r="D134" s="90" t="s">
        <v>79</v>
      </c>
      <c r="E134" s="185">
        <v>6139</v>
      </c>
      <c r="F134" s="186">
        <v>71</v>
      </c>
      <c r="G134" s="187">
        <v>721</v>
      </c>
      <c r="H134" s="188">
        <v>8.3000000000000007</v>
      </c>
    </row>
    <row r="135" spans="1:22" ht="12.75" customHeight="1">
      <c r="A135" s="351" t="s">
        <v>194</v>
      </c>
      <c r="B135" s="89" t="s">
        <v>79</v>
      </c>
      <c r="C135" s="89" t="s">
        <v>79</v>
      </c>
      <c r="D135" s="89" t="s">
        <v>79</v>
      </c>
      <c r="E135" s="166">
        <v>214</v>
      </c>
      <c r="F135" s="167">
        <v>31.8</v>
      </c>
      <c r="G135" s="172">
        <v>159</v>
      </c>
      <c r="H135" s="168">
        <v>23.6</v>
      </c>
    </row>
    <row r="136" spans="1:22" ht="12.75" customHeight="1">
      <c r="A136" s="281" t="s">
        <v>131</v>
      </c>
      <c r="B136" s="169">
        <v>1499</v>
      </c>
      <c r="C136" s="169">
        <v>1493</v>
      </c>
      <c r="D136" s="111">
        <f t="shared" ref="D136:D142" si="18">C136/B136*100</f>
        <v>99.599733155436951</v>
      </c>
      <c r="E136" s="178">
        <v>1193</v>
      </c>
      <c r="F136" s="111">
        <f t="shared" ref="F136:F142" si="19">E136/B136*100</f>
        <v>79.586390927284853</v>
      </c>
      <c r="G136" s="179">
        <v>66</v>
      </c>
      <c r="H136" s="170">
        <f t="shared" ref="H136:H142" si="20">G136/B136*100</f>
        <v>4.4029352901934624</v>
      </c>
    </row>
    <row r="137" spans="1:22" ht="12.75" customHeight="1">
      <c r="A137" s="253" t="s">
        <v>162</v>
      </c>
      <c r="B137" s="166">
        <v>2666</v>
      </c>
      <c r="C137" s="166">
        <v>2612</v>
      </c>
      <c r="D137" s="167">
        <f t="shared" si="18"/>
        <v>97.974493623405863</v>
      </c>
      <c r="E137" s="180">
        <v>1419</v>
      </c>
      <c r="F137" s="167">
        <f t="shared" si="19"/>
        <v>53.225806451612897</v>
      </c>
      <c r="G137" s="181">
        <v>575</v>
      </c>
      <c r="H137" s="168">
        <f t="shared" si="20"/>
        <v>21.567891972993248</v>
      </c>
    </row>
    <row r="138" spans="1:22" ht="12.75" customHeight="1">
      <c r="A138" s="281" t="s">
        <v>46</v>
      </c>
      <c r="B138" s="169">
        <v>1534</v>
      </c>
      <c r="C138" s="169">
        <v>1528</v>
      </c>
      <c r="D138" s="111">
        <f t="shared" si="18"/>
        <v>99.608865710560622</v>
      </c>
      <c r="E138" s="178">
        <v>1156</v>
      </c>
      <c r="F138" s="111">
        <f t="shared" si="19"/>
        <v>75.358539765319421</v>
      </c>
      <c r="G138" s="179">
        <v>70</v>
      </c>
      <c r="H138" s="170">
        <f t="shared" si="20"/>
        <v>4.5632333767926987</v>
      </c>
      <c r="I138" s="215"/>
    </row>
    <row r="139" spans="1:22" ht="25.5" customHeight="1">
      <c r="A139" s="253" t="s">
        <v>245</v>
      </c>
      <c r="B139" s="166">
        <v>353</v>
      </c>
      <c r="C139" s="166">
        <v>348</v>
      </c>
      <c r="D139" s="167">
        <f t="shared" si="18"/>
        <v>98.583569405099141</v>
      </c>
      <c r="E139" s="180">
        <v>158</v>
      </c>
      <c r="F139" s="167">
        <f t="shared" si="19"/>
        <v>44.759206798866856</v>
      </c>
      <c r="G139" s="181">
        <v>96</v>
      </c>
      <c r="H139" s="168">
        <f t="shared" si="20"/>
        <v>27.195467422096321</v>
      </c>
    </row>
    <row r="140" spans="1:22" ht="12.75" customHeight="1">
      <c r="A140" s="281" t="s">
        <v>163</v>
      </c>
      <c r="B140" s="169">
        <v>110</v>
      </c>
      <c r="C140" s="169">
        <v>110</v>
      </c>
      <c r="D140" s="111">
        <f t="shared" si="18"/>
        <v>100</v>
      </c>
      <c r="E140" s="178">
        <v>87</v>
      </c>
      <c r="F140" s="111">
        <f t="shared" si="19"/>
        <v>79.090909090909093</v>
      </c>
      <c r="G140" s="179">
        <v>3</v>
      </c>
      <c r="H140" s="170">
        <f t="shared" si="20"/>
        <v>2.7272727272727271</v>
      </c>
      <c r="I140" s="216"/>
    </row>
    <row r="141" spans="1:22" ht="12.75" customHeight="1">
      <c r="A141" s="253" t="s">
        <v>45</v>
      </c>
      <c r="B141" s="166">
        <v>1714</v>
      </c>
      <c r="C141" s="166">
        <v>1699</v>
      </c>
      <c r="D141" s="167">
        <f t="shared" si="18"/>
        <v>99.124854142357052</v>
      </c>
      <c r="E141" s="180">
        <v>1195</v>
      </c>
      <c r="F141" s="167">
        <f t="shared" si="19"/>
        <v>69.719953325554258</v>
      </c>
      <c r="G141" s="181">
        <v>174</v>
      </c>
      <c r="H141" s="168">
        <f t="shared" si="20"/>
        <v>10.15169194865811</v>
      </c>
      <c r="I141" s="216"/>
    </row>
    <row r="142" spans="1:22" ht="12" customHeight="1">
      <c r="A142" s="281" t="s">
        <v>164</v>
      </c>
      <c r="B142" s="173">
        <v>858</v>
      </c>
      <c r="C142" s="173">
        <v>783</v>
      </c>
      <c r="D142" s="175">
        <f t="shared" si="18"/>
        <v>91.258741258741267</v>
      </c>
      <c r="E142" s="182">
        <v>416</v>
      </c>
      <c r="F142" s="175">
        <f t="shared" si="19"/>
        <v>48.484848484848484</v>
      </c>
      <c r="G142" s="182">
        <v>31</v>
      </c>
      <c r="H142" s="176">
        <f t="shared" si="20"/>
        <v>3.6130536130536131</v>
      </c>
      <c r="I142" s="217"/>
      <c r="J142" s="198"/>
      <c r="K142" s="198"/>
      <c r="L142" s="198"/>
      <c r="M142" s="198"/>
      <c r="N142" s="198"/>
      <c r="O142" s="198"/>
      <c r="P142" s="198"/>
      <c r="Q142" s="198"/>
      <c r="R142" s="198"/>
      <c r="S142" s="198"/>
      <c r="T142" s="198"/>
      <c r="U142" s="198"/>
      <c r="V142" s="198"/>
    </row>
    <row r="143" spans="1:22" s="196" customFormat="1" ht="73.5" customHeight="1">
      <c r="A143" s="454" t="s">
        <v>259</v>
      </c>
      <c r="B143" s="454"/>
      <c r="C143" s="454"/>
      <c r="D143" s="454"/>
      <c r="E143" s="454"/>
      <c r="F143" s="454"/>
      <c r="G143" s="454"/>
      <c r="H143" s="454"/>
      <c r="I143" s="218"/>
      <c r="J143" s="218"/>
      <c r="K143" s="218"/>
      <c r="L143" s="218"/>
      <c r="M143" s="218"/>
      <c r="N143" s="218"/>
      <c r="O143" s="218"/>
      <c r="P143" s="218"/>
      <c r="Q143" s="218"/>
      <c r="R143" s="218"/>
      <c r="S143" s="218"/>
      <c r="T143" s="218"/>
      <c r="U143" s="218"/>
      <c r="V143" s="218"/>
    </row>
    <row r="144" spans="1:22" s="196" customFormat="1" ht="15">
      <c r="A144" s="444"/>
      <c r="B144" s="444"/>
      <c r="C144" s="444"/>
      <c r="D144" s="444"/>
      <c r="E144" s="444"/>
      <c r="F144" s="444"/>
      <c r="J144" s="219"/>
      <c r="K144" s="219"/>
      <c r="L144" s="219"/>
      <c r="M144" s="216"/>
      <c r="N144" s="219"/>
      <c r="O144" s="216"/>
      <c r="Q144" s="219"/>
      <c r="R144" s="219"/>
      <c r="S144" s="219"/>
      <c r="T144" s="216"/>
      <c r="U144" s="219"/>
      <c r="V144" s="216"/>
    </row>
    <row r="145" s="196" customFormat="1"/>
    <row r="146" s="196" customFormat="1"/>
    <row r="147" s="196" customFormat="1"/>
    <row r="148" s="196" customFormat="1"/>
    <row r="149" s="196" customFormat="1"/>
    <row r="150" s="196" customFormat="1"/>
    <row r="151" s="196" customFormat="1"/>
    <row r="152" s="196" customFormat="1"/>
    <row r="153" s="196" customFormat="1"/>
    <row r="154" s="196" customFormat="1"/>
    <row r="155" s="196" customFormat="1"/>
    <row r="156" s="196" customFormat="1"/>
    <row r="157" s="196" customFormat="1"/>
    <row r="158" s="196" customFormat="1"/>
    <row r="159" s="196" customFormat="1"/>
    <row r="160" s="196" customFormat="1"/>
    <row r="161" s="196" customFormat="1"/>
    <row r="162" s="196" customFormat="1"/>
    <row r="163" s="196" customFormat="1"/>
    <row r="164" s="196" customFormat="1"/>
    <row r="165" s="196" customFormat="1"/>
    <row r="166" s="196" customFormat="1"/>
    <row r="167" s="196" customFormat="1"/>
    <row r="168" s="196" customFormat="1"/>
    <row r="169" s="196" customFormat="1"/>
    <row r="170" s="196" customFormat="1"/>
    <row r="171" s="196" customFormat="1"/>
    <row r="172" s="196" customFormat="1"/>
    <row r="173" s="196" customFormat="1"/>
    <row r="174" s="196" customFormat="1"/>
    <row r="175" s="196" customFormat="1"/>
    <row r="176" s="196" customFormat="1"/>
    <row r="177" s="196" customFormat="1"/>
    <row r="178" s="196" customFormat="1"/>
    <row r="179" s="196" customFormat="1"/>
    <row r="180" s="196" customFormat="1"/>
    <row r="181" s="196" customFormat="1"/>
    <row r="182" s="196" customFormat="1"/>
    <row r="183" s="196" customFormat="1"/>
    <row r="184" s="196" customFormat="1"/>
    <row r="185" s="196" customFormat="1"/>
    <row r="186" s="196" customFormat="1"/>
    <row r="187" s="196" customFormat="1"/>
    <row r="188" s="196" customFormat="1"/>
    <row r="189" s="196" customFormat="1"/>
    <row r="190" s="196" customFormat="1"/>
    <row r="191" s="196" customFormat="1"/>
    <row r="192" s="196" customFormat="1"/>
    <row r="193" s="196" customFormat="1"/>
    <row r="194" s="196" customFormat="1"/>
    <row r="195" s="196" customFormat="1"/>
    <row r="196" s="196" customFormat="1"/>
    <row r="197" s="196" customFormat="1"/>
    <row r="198" s="196" customFormat="1"/>
    <row r="199" s="196" customFormat="1"/>
    <row r="200" s="196" customFormat="1"/>
    <row r="201" s="196" customFormat="1"/>
    <row r="202" s="196" customFormat="1"/>
    <row r="203" s="196" customFormat="1"/>
    <row r="204" s="196" customFormat="1"/>
    <row r="205" s="196" customFormat="1"/>
    <row r="206" s="196" customFormat="1"/>
    <row r="207" s="196" customFormat="1"/>
    <row r="208" s="196" customFormat="1"/>
    <row r="209" s="196" customFormat="1"/>
    <row r="210" s="196" customFormat="1"/>
    <row r="211" s="196" customFormat="1"/>
    <row r="212" s="196" customFormat="1"/>
    <row r="213" s="196" customFormat="1"/>
    <row r="214" s="196" customFormat="1"/>
    <row r="215" s="196" customFormat="1"/>
    <row r="216" s="196" customFormat="1"/>
    <row r="217" s="196" customFormat="1"/>
    <row r="218" s="196" customFormat="1"/>
    <row r="219" s="196" customFormat="1"/>
    <row r="220" s="196" customFormat="1"/>
    <row r="221" s="196" customFormat="1"/>
    <row r="222" s="196" customFormat="1"/>
    <row r="223" s="196" customFormat="1"/>
    <row r="224" s="196" customFormat="1"/>
    <row r="225" s="196" customFormat="1"/>
    <row r="226" s="196" customFormat="1"/>
    <row r="227" s="196" customFormat="1"/>
    <row r="228" s="196" customFormat="1"/>
    <row r="229" s="196" customFormat="1"/>
    <row r="230" s="196" customFormat="1"/>
    <row r="231" s="196" customFormat="1"/>
    <row r="232" s="196" customFormat="1"/>
    <row r="233" s="196" customFormat="1"/>
    <row r="234" s="196" customFormat="1"/>
    <row r="235" s="196" customFormat="1"/>
    <row r="236" s="196" customFormat="1"/>
    <row r="237" s="196" customFormat="1"/>
    <row r="238" s="196" customFormat="1"/>
    <row r="239" s="196" customFormat="1"/>
    <row r="240" s="196" customFormat="1"/>
    <row r="241" s="196" customFormat="1"/>
    <row r="242" s="196" customFormat="1"/>
    <row r="243" s="196" customFormat="1"/>
    <row r="244" s="196" customFormat="1"/>
    <row r="245" s="196" customFormat="1"/>
    <row r="246" s="196" customFormat="1"/>
    <row r="247" s="196" customFormat="1"/>
    <row r="248" s="196" customFormat="1"/>
    <row r="249" s="196" customFormat="1"/>
    <row r="250" s="196" customFormat="1"/>
    <row r="251" s="196" customFormat="1"/>
    <row r="252" s="196" customFormat="1"/>
    <row r="253" s="196" customFormat="1"/>
    <row r="254" s="196" customFormat="1"/>
    <row r="255" s="196" customFormat="1"/>
    <row r="256" s="196" customFormat="1"/>
    <row r="257" s="196" customFormat="1"/>
    <row r="258" s="196" customFormat="1"/>
    <row r="259" s="196" customFormat="1"/>
    <row r="260" s="196" customFormat="1"/>
    <row r="261" s="196" customFormat="1"/>
    <row r="262" s="196" customFormat="1"/>
    <row r="263" s="196" customFormat="1"/>
    <row r="264" s="196" customFormat="1"/>
    <row r="265" s="196" customFormat="1"/>
    <row r="266" s="196" customFormat="1"/>
    <row r="267" s="196" customFormat="1"/>
    <row r="268" s="196" customFormat="1"/>
    <row r="269" s="196" customFormat="1"/>
    <row r="270" s="196" customFormat="1"/>
    <row r="271" s="196" customFormat="1"/>
    <row r="272" s="196" customFormat="1"/>
    <row r="273" s="196" customFormat="1"/>
    <row r="274" s="196" customFormat="1"/>
    <row r="275" s="196" customFormat="1"/>
    <row r="276" s="196" customFormat="1"/>
    <row r="277" s="196" customFormat="1"/>
    <row r="278" s="196" customFormat="1"/>
    <row r="279" s="196" customFormat="1"/>
    <row r="280" s="196" customFormat="1"/>
    <row r="281" s="196" customFormat="1"/>
    <row r="282" s="196" customFormat="1"/>
    <row r="283" s="196" customFormat="1"/>
    <row r="284" s="196" customFormat="1"/>
    <row r="285" s="196" customFormat="1"/>
    <row r="286" s="196" customFormat="1"/>
    <row r="287" s="196" customFormat="1"/>
    <row r="288" s="196" customFormat="1"/>
    <row r="289" s="196" customFormat="1"/>
    <row r="290" s="196" customFormat="1"/>
    <row r="291" s="196" customFormat="1"/>
    <row r="292" s="196" customFormat="1"/>
    <row r="293" s="196" customFormat="1"/>
    <row r="294" s="196" customFormat="1"/>
    <row r="295" s="196" customFormat="1"/>
    <row r="296" s="196" customFormat="1"/>
    <row r="297" s="196" customFormat="1"/>
    <row r="298" s="196" customFormat="1"/>
    <row r="299" s="196" customFormat="1"/>
    <row r="300" s="196" customFormat="1"/>
    <row r="301" s="196" customFormat="1"/>
    <row r="302" s="196" customFormat="1"/>
    <row r="303" s="196" customFormat="1"/>
    <row r="304" s="196" customFormat="1"/>
    <row r="305" s="196" customFormat="1"/>
    <row r="306" s="196" customFormat="1"/>
    <row r="307" s="196" customFormat="1"/>
    <row r="308" s="196" customFormat="1"/>
    <row r="309" s="196" customFormat="1"/>
    <row r="310" s="196" customFormat="1"/>
    <row r="311" s="196" customFormat="1"/>
    <row r="312" s="196" customFormat="1"/>
    <row r="313" s="196" customFormat="1"/>
    <row r="314" s="196" customFormat="1"/>
    <row r="315" s="196" customFormat="1"/>
    <row r="316" s="196" customFormat="1"/>
    <row r="317" s="196" customFormat="1"/>
    <row r="318" s="196" customFormat="1"/>
    <row r="319" s="196" customFormat="1"/>
    <row r="320" s="196" customFormat="1"/>
    <row r="321" s="196" customFormat="1"/>
    <row r="322" s="196" customFormat="1"/>
    <row r="323" s="196" customFormat="1"/>
    <row r="324" s="196" customFormat="1"/>
    <row r="325" s="196" customFormat="1"/>
    <row r="326" s="196" customFormat="1"/>
    <row r="327" s="196" customFormat="1"/>
    <row r="328" s="196" customFormat="1"/>
    <row r="329" s="196" customFormat="1"/>
    <row r="330" s="196" customFormat="1"/>
    <row r="331" s="196" customFormat="1"/>
    <row r="332" s="196" customFormat="1"/>
    <row r="333" s="196" customFormat="1"/>
    <row r="334" s="196" customFormat="1"/>
    <row r="335" s="196" customFormat="1"/>
    <row r="336" s="196" customFormat="1"/>
    <row r="337" s="196" customFormat="1"/>
    <row r="338" s="196" customFormat="1"/>
    <row r="339" s="196" customFormat="1"/>
    <row r="340" s="196" customFormat="1"/>
    <row r="341" s="196" customFormat="1"/>
    <row r="342" s="196" customFormat="1"/>
    <row r="343" s="196" customFormat="1"/>
    <row r="344" s="196" customFormat="1"/>
    <row r="345" s="196" customFormat="1"/>
    <row r="346" s="196" customFormat="1"/>
  </sheetData>
  <mergeCells count="70">
    <mergeCell ref="A2:H2"/>
    <mergeCell ref="A3:A5"/>
    <mergeCell ref="B3:H3"/>
    <mergeCell ref="C4:D4"/>
    <mergeCell ref="E4:F4"/>
    <mergeCell ref="G4:H4"/>
    <mergeCell ref="B37:H37"/>
    <mergeCell ref="B14:H14"/>
    <mergeCell ref="B15:B16"/>
    <mergeCell ref="C15:D16"/>
    <mergeCell ref="E15:H15"/>
    <mergeCell ref="E16:F16"/>
    <mergeCell ref="G16:H16"/>
    <mergeCell ref="A26:A28"/>
    <mergeCell ref="B26:H26"/>
    <mergeCell ref="C27:D27"/>
    <mergeCell ref="E27:F27"/>
    <mergeCell ref="G27:H27"/>
    <mergeCell ref="A49:A51"/>
    <mergeCell ref="B49:H49"/>
    <mergeCell ref="C50:D50"/>
    <mergeCell ref="E50:F50"/>
    <mergeCell ref="G50:H50"/>
    <mergeCell ref="B38:B39"/>
    <mergeCell ref="C38:D39"/>
    <mergeCell ref="E38:H38"/>
    <mergeCell ref="E39:F39"/>
    <mergeCell ref="G39:H39"/>
    <mergeCell ref="B83:H83"/>
    <mergeCell ref="B60:H60"/>
    <mergeCell ref="B61:B62"/>
    <mergeCell ref="C61:D62"/>
    <mergeCell ref="E61:H61"/>
    <mergeCell ref="E62:F62"/>
    <mergeCell ref="G62:H62"/>
    <mergeCell ref="A72:A74"/>
    <mergeCell ref="B72:H72"/>
    <mergeCell ref="C73:D73"/>
    <mergeCell ref="E73:F73"/>
    <mergeCell ref="G73:H73"/>
    <mergeCell ref="A95:A97"/>
    <mergeCell ref="B95:H95"/>
    <mergeCell ref="C96:D96"/>
    <mergeCell ref="E96:F96"/>
    <mergeCell ref="G96:H96"/>
    <mergeCell ref="C107:D108"/>
    <mergeCell ref="E107:H107"/>
    <mergeCell ref="E108:F108"/>
    <mergeCell ref="G108:H108"/>
    <mergeCell ref="B84:B85"/>
    <mergeCell ref="C84:D85"/>
    <mergeCell ref="E84:H84"/>
    <mergeCell ref="E85:F85"/>
    <mergeCell ref="G85:H85"/>
    <mergeCell ref="A1:H1"/>
    <mergeCell ref="A144:F144"/>
    <mergeCell ref="B130:B131"/>
    <mergeCell ref="C130:D131"/>
    <mergeCell ref="E130:H130"/>
    <mergeCell ref="E131:F131"/>
    <mergeCell ref="G131:H131"/>
    <mergeCell ref="A143:H143"/>
    <mergeCell ref="A118:A120"/>
    <mergeCell ref="B118:H118"/>
    <mergeCell ref="C119:D119"/>
    <mergeCell ref="E119:F119"/>
    <mergeCell ref="G119:H119"/>
    <mergeCell ref="B129:H129"/>
    <mergeCell ref="B106:H106"/>
    <mergeCell ref="B107:B108"/>
  </mergeCells>
  <hyperlinks>
    <hyperlink ref="A1" location="Inhalt!A1" display="Inhalt!A1"/>
  </hyperlinks>
  <pageMargins left="0.70866141732283472" right="0.70866141732283472" top="0.78740157480314965" bottom="0.78740157480314965" header="0.31496062992125984" footer="0.31496062992125984"/>
  <pageSetup paperSize="9" scale="58" orientation="portrait" r:id="rId1"/>
  <headerFooter>
    <oddHeader>&amp;CBildungsbericht 2020 - Tabellen F1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0"/>
  <sheetViews>
    <sheetView topLeftCell="A25" zoomScaleNormal="100" workbookViewId="0">
      <selection activeCell="C5" sqref="C5:K5"/>
    </sheetView>
  </sheetViews>
  <sheetFormatPr baseColWidth="10" defaultRowHeight="12.75"/>
  <cols>
    <col min="1" max="1" width="28.28515625" style="67" customWidth="1"/>
    <col min="2" max="2" width="7.28515625" style="67" customWidth="1"/>
    <col min="3" max="3" width="10.28515625" style="67" customWidth="1"/>
    <col min="4" max="4" width="10" style="67" customWidth="1"/>
    <col min="5" max="5" width="9.28515625" style="67" customWidth="1"/>
    <col min="6" max="6" width="10" style="67" customWidth="1"/>
    <col min="7" max="7" width="9.28515625" style="67" customWidth="1"/>
    <col min="8" max="8" width="10.85546875" style="67" customWidth="1"/>
    <col min="9" max="9" width="9.28515625" style="67" customWidth="1"/>
    <col min="10" max="10" width="10.85546875" style="67" customWidth="1"/>
    <col min="11" max="11" width="9.28515625" style="67" customWidth="1"/>
    <col min="12" max="35" width="11.42578125" style="196"/>
    <col min="36" max="253" width="11.42578125" style="67"/>
    <col min="254" max="254" width="28.28515625" style="67" customWidth="1"/>
    <col min="255" max="255" width="7.28515625" style="67" customWidth="1"/>
    <col min="256" max="256" width="4.140625" style="67" customWidth="1"/>
    <col min="257" max="266" width="11.42578125" style="67"/>
    <col min="267" max="267" width="4" style="67" customWidth="1"/>
    <col min="268" max="509" width="11.42578125" style="67"/>
    <col min="510" max="510" width="28.28515625" style="67" customWidth="1"/>
    <col min="511" max="511" width="7.28515625" style="67" customWidth="1"/>
    <col min="512" max="512" width="4.140625" style="67" customWidth="1"/>
    <col min="513" max="522" width="11.42578125" style="67"/>
    <col min="523" max="523" width="4" style="67" customWidth="1"/>
    <col min="524" max="765" width="11.42578125" style="67"/>
    <col min="766" max="766" width="28.28515625" style="67" customWidth="1"/>
    <col min="767" max="767" width="7.28515625" style="67" customWidth="1"/>
    <col min="768" max="768" width="4.140625" style="67" customWidth="1"/>
    <col min="769" max="778" width="11.42578125" style="67"/>
    <col min="779" max="779" width="4" style="67" customWidth="1"/>
    <col min="780" max="1021" width="11.42578125" style="67"/>
    <col min="1022" max="1022" width="28.28515625" style="67" customWidth="1"/>
    <col min="1023" max="1023" width="7.28515625" style="67" customWidth="1"/>
    <col min="1024" max="1024" width="4.140625" style="67" customWidth="1"/>
    <col min="1025" max="1034" width="11.42578125" style="67"/>
    <col min="1035" max="1035" width="4" style="67" customWidth="1"/>
    <col min="1036" max="1277" width="11.42578125" style="67"/>
    <col min="1278" max="1278" width="28.28515625" style="67" customWidth="1"/>
    <col min="1279" max="1279" width="7.28515625" style="67" customWidth="1"/>
    <col min="1280" max="1280" width="4.140625" style="67" customWidth="1"/>
    <col min="1281" max="1290" width="11.42578125" style="67"/>
    <col min="1291" max="1291" width="4" style="67" customWidth="1"/>
    <col min="1292" max="1533" width="11.42578125" style="67"/>
    <col min="1534" max="1534" width="28.28515625" style="67" customWidth="1"/>
    <col min="1535" max="1535" width="7.28515625" style="67" customWidth="1"/>
    <col min="1536" max="1536" width="4.140625" style="67" customWidth="1"/>
    <col min="1537" max="1546" width="11.42578125" style="67"/>
    <col min="1547" max="1547" width="4" style="67" customWidth="1"/>
    <col min="1548" max="1789" width="11.42578125" style="67"/>
    <col min="1790" max="1790" width="28.28515625" style="67" customWidth="1"/>
    <col min="1791" max="1791" width="7.28515625" style="67" customWidth="1"/>
    <col min="1792" max="1792" width="4.140625" style="67" customWidth="1"/>
    <col min="1793" max="1802" width="11.42578125" style="67"/>
    <col min="1803" max="1803" width="4" style="67" customWidth="1"/>
    <col min="1804" max="2045" width="11.42578125" style="67"/>
    <col min="2046" max="2046" width="28.28515625" style="67" customWidth="1"/>
    <col min="2047" max="2047" width="7.28515625" style="67" customWidth="1"/>
    <col min="2048" max="2048" width="4.140625" style="67" customWidth="1"/>
    <col min="2049" max="2058" width="11.42578125" style="67"/>
    <col min="2059" max="2059" width="4" style="67" customWidth="1"/>
    <col min="2060" max="2301" width="11.42578125" style="67"/>
    <col min="2302" max="2302" width="28.28515625" style="67" customWidth="1"/>
    <col min="2303" max="2303" width="7.28515625" style="67" customWidth="1"/>
    <col min="2304" max="2304" width="4.140625" style="67" customWidth="1"/>
    <col min="2305" max="2314" width="11.42578125" style="67"/>
    <col min="2315" max="2315" width="4" style="67" customWidth="1"/>
    <col min="2316" max="2557" width="11.42578125" style="67"/>
    <col min="2558" max="2558" width="28.28515625" style="67" customWidth="1"/>
    <col min="2559" max="2559" width="7.28515625" style="67" customWidth="1"/>
    <col min="2560" max="2560" width="4.140625" style="67" customWidth="1"/>
    <col min="2561" max="2570" width="11.42578125" style="67"/>
    <col min="2571" max="2571" width="4" style="67" customWidth="1"/>
    <col min="2572" max="2813" width="11.42578125" style="67"/>
    <col min="2814" max="2814" width="28.28515625" style="67" customWidth="1"/>
    <col min="2815" max="2815" width="7.28515625" style="67" customWidth="1"/>
    <col min="2816" max="2816" width="4.140625" style="67" customWidth="1"/>
    <col min="2817" max="2826" width="11.42578125" style="67"/>
    <col min="2827" max="2827" width="4" style="67" customWidth="1"/>
    <col min="2828" max="3069" width="11.42578125" style="67"/>
    <col min="3070" max="3070" width="28.28515625" style="67" customWidth="1"/>
    <col min="3071" max="3071" width="7.28515625" style="67" customWidth="1"/>
    <col min="3072" max="3072" width="4.140625" style="67" customWidth="1"/>
    <col min="3073" max="3082" width="11.42578125" style="67"/>
    <col min="3083" max="3083" width="4" style="67" customWidth="1"/>
    <col min="3084" max="3325" width="11.42578125" style="67"/>
    <col min="3326" max="3326" width="28.28515625" style="67" customWidth="1"/>
    <col min="3327" max="3327" width="7.28515625" style="67" customWidth="1"/>
    <col min="3328" max="3328" width="4.140625" style="67" customWidth="1"/>
    <col min="3329" max="3338" width="11.42578125" style="67"/>
    <col min="3339" max="3339" width="4" style="67" customWidth="1"/>
    <col min="3340" max="3581" width="11.42578125" style="67"/>
    <col min="3582" max="3582" width="28.28515625" style="67" customWidth="1"/>
    <col min="3583" max="3583" width="7.28515625" style="67" customWidth="1"/>
    <col min="3584" max="3584" width="4.140625" style="67" customWidth="1"/>
    <col min="3585" max="3594" width="11.42578125" style="67"/>
    <col min="3595" max="3595" width="4" style="67" customWidth="1"/>
    <col min="3596" max="3837" width="11.42578125" style="67"/>
    <col min="3838" max="3838" width="28.28515625" style="67" customWidth="1"/>
    <col min="3839" max="3839" width="7.28515625" style="67" customWidth="1"/>
    <col min="3840" max="3840" width="4.140625" style="67" customWidth="1"/>
    <col min="3841" max="3850" width="11.42578125" style="67"/>
    <col min="3851" max="3851" width="4" style="67" customWidth="1"/>
    <col min="3852" max="4093" width="11.42578125" style="67"/>
    <col min="4094" max="4094" width="28.28515625" style="67" customWidth="1"/>
    <col min="4095" max="4095" width="7.28515625" style="67" customWidth="1"/>
    <col min="4096" max="4096" width="4.140625" style="67" customWidth="1"/>
    <col min="4097" max="4106" width="11.42578125" style="67"/>
    <col min="4107" max="4107" width="4" style="67" customWidth="1"/>
    <col min="4108" max="4349" width="11.42578125" style="67"/>
    <col min="4350" max="4350" width="28.28515625" style="67" customWidth="1"/>
    <col min="4351" max="4351" width="7.28515625" style="67" customWidth="1"/>
    <col min="4352" max="4352" width="4.140625" style="67" customWidth="1"/>
    <col min="4353" max="4362" width="11.42578125" style="67"/>
    <col min="4363" max="4363" width="4" style="67" customWidth="1"/>
    <col min="4364" max="4605" width="11.42578125" style="67"/>
    <col min="4606" max="4606" width="28.28515625" style="67" customWidth="1"/>
    <col min="4607" max="4607" width="7.28515625" style="67" customWidth="1"/>
    <col min="4608" max="4608" width="4.140625" style="67" customWidth="1"/>
    <col min="4609" max="4618" width="11.42578125" style="67"/>
    <col min="4619" max="4619" width="4" style="67" customWidth="1"/>
    <col min="4620" max="4861" width="11.42578125" style="67"/>
    <col min="4862" max="4862" width="28.28515625" style="67" customWidth="1"/>
    <col min="4863" max="4863" width="7.28515625" style="67" customWidth="1"/>
    <col min="4864" max="4864" width="4.140625" style="67" customWidth="1"/>
    <col min="4865" max="4874" width="11.42578125" style="67"/>
    <col min="4875" max="4875" width="4" style="67" customWidth="1"/>
    <col min="4876" max="5117" width="11.42578125" style="67"/>
    <col min="5118" max="5118" width="28.28515625" style="67" customWidth="1"/>
    <col min="5119" max="5119" width="7.28515625" style="67" customWidth="1"/>
    <col min="5120" max="5120" width="4.140625" style="67" customWidth="1"/>
    <col min="5121" max="5130" width="11.42578125" style="67"/>
    <col min="5131" max="5131" width="4" style="67" customWidth="1"/>
    <col min="5132" max="5373" width="11.42578125" style="67"/>
    <col min="5374" max="5374" width="28.28515625" style="67" customWidth="1"/>
    <col min="5375" max="5375" width="7.28515625" style="67" customWidth="1"/>
    <col min="5376" max="5376" width="4.140625" style="67" customWidth="1"/>
    <col min="5377" max="5386" width="11.42578125" style="67"/>
    <col min="5387" max="5387" width="4" style="67" customWidth="1"/>
    <col min="5388" max="5629" width="11.42578125" style="67"/>
    <col min="5630" max="5630" width="28.28515625" style="67" customWidth="1"/>
    <col min="5631" max="5631" width="7.28515625" style="67" customWidth="1"/>
    <col min="5632" max="5632" width="4.140625" style="67" customWidth="1"/>
    <col min="5633" max="5642" width="11.42578125" style="67"/>
    <col min="5643" max="5643" width="4" style="67" customWidth="1"/>
    <col min="5644" max="5885" width="11.42578125" style="67"/>
    <col min="5886" max="5886" width="28.28515625" style="67" customWidth="1"/>
    <col min="5887" max="5887" width="7.28515625" style="67" customWidth="1"/>
    <col min="5888" max="5888" width="4.140625" style="67" customWidth="1"/>
    <col min="5889" max="5898" width="11.42578125" style="67"/>
    <col min="5899" max="5899" width="4" style="67" customWidth="1"/>
    <col min="5900" max="6141" width="11.42578125" style="67"/>
    <col min="6142" max="6142" width="28.28515625" style="67" customWidth="1"/>
    <col min="6143" max="6143" width="7.28515625" style="67" customWidth="1"/>
    <col min="6144" max="6144" width="4.140625" style="67" customWidth="1"/>
    <col min="6145" max="6154" width="11.42578125" style="67"/>
    <col min="6155" max="6155" width="4" style="67" customWidth="1"/>
    <col min="6156" max="6397" width="11.42578125" style="67"/>
    <col min="6398" max="6398" width="28.28515625" style="67" customWidth="1"/>
    <col min="6399" max="6399" width="7.28515625" style="67" customWidth="1"/>
    <col min="6400" max="6400" width="4.140625" style="67" customWidth="1"/>
    <col min="6401" max="6410" width="11.42578125" style="67"/>
    <col min="6411" max="6411" width="4" style="67" customWidth="1"/>
    <col min="6412" max="6653" width="11.42578125" style="67"/>
    <col min="6654" max="6654" width="28.28515625" style="67" customWidth="1"/>
    <col min="6655" max="6655" width="7.28515625" style="67" customWidth="1"/>
    <col min="6656" max="6656" width="4.140625" style="67" customWidth="1"/>
    <col min="6657" max="6666" width="11.42578125" style="67"/>
    <col min="6667" max="6667" width="4" style="67" customWidth="1"/>
    <col min="6668" max="6909" width="11.42578125" style="67"/>
    <col min="6910" max="6910" width="28.28515625" style="67" customWidth="1"/>
    <col min="6911" max="6911" width="7.28515625" style="67" customWidth="1"/>
    <col min="6912" max="6912" width="4.140625" style="67" customWidth="1"/>
    <col min="6913" max="6922" width="11.42578125" style="67"/>
    <col min="6923" max="6923" width="4" style="67" customWidth="1"/>
    <col min="6924" max="7165" width="11.42578125" style="67"/>
    <col min="7166" max="7166" width="28.28515625" style="67" customWidth="1"/>
    <col min="7167" max="7167" width="7.28515625" style="67" customWidth="1"/>
    <col min="7168" max="7168" width="4.140625" style="67" customWidth="1"/>
    <col min="7169" max="7178" width="11.42578125" style="67"/>
    <col min="7179" max="7179" width="4" style="67" customWidth="1"/>
    <col min="7180" max="7421" width="11.42578125" style="67"/>
    <col min="7422" max="7422" width="28.28515625" style="67" customWidth="1"/>
    <col min="7423" max="7423" width="7.28515625" style="67" customWidth="1"/>
    <col min="7424" max="7424" width="4.140625" style="67" customWidth="1"/>
    <col min="7425" max="7434" width="11.42578125" style="67"/>
    <col min="7435" max="7435" width="4" style="67" customWidth="1"/>
    <col min="7436" max="7677" width="11.42578125" style="67"/>
    <col min="7678" max="7678" width="28.28515625" style="67" customWidth="1"/>
    <col min="7679" max="7679" width="7.28515625" style="67" customWidth="1"/>
    <col min="7680" max="7680" width="4.140625" style="67" customWidth="1"/>
    <col min="7681" max="7690" width="11.42578125" style="67"/>
    <col min="7691" max="7691" width="4" style="67" customWidth="1"/>
    <col min="7692" max="7933" width="11.42578125" style="67"/>
    <col min="7934" max="7934" width="28.28515625" style="67" customWidth="1"/>
    <col min="7935" max="7935" width="7.28515625" style="67" customWidth="1"/>
    <col min="7936" max="7936" width="4.140625" style="67" customWidth="1"/>
    <col min="7937" max="7946" width="11.42578125" style="67"/>
    <col min="7947" max="7947" width="4" style="67" customWidth="1"/>
    <col min="7948" max="8189" width="11.42578125" style="67"/>
    <col min="8190" max="8190" width="28.28515625" style="67" customWidth="1"/>
    <col min="8191" max="8191" width="7.28515625" style="67" customWidth="1"/>
    <col min="8192" max="8192" width="4.140625" style="67" customWidth="1"/>
    <col min="8193" max="8202" width="11.42578125" style="67"/>
    <col min="8203" max="8203" width="4" style="67" customWidth="1"/>
    <col min="8204" max="8445" width="11.42578125" style="67"/>
    <col min="8446" max="8446" width="28.28515625" style="67" customWidth="1"/>
    <col min="8447" max="8447" width="7.28515625" style="67" customWidth="1"/>
    <col min="8448" max="8448" width="4.140625" style="67" customWidth="1"/>
    <col min="8449" max="8458" width="11.42578125" style="67"/>
    <col min="8459" max="8459" width="4" style="67" customWidth="1"/>
    <col min="8460" max="8701" width="11.42578125" style="67"/>
    <col min="8702" max="8702" width="28.28515625" style="67" customWidth="1"/>
    <col min="8703" max="8703" width="7.28515625" style="67" customWidth="1"/>
    <col min="8704" max="8704" width="4.140625" style="67" customWidth="1"/>
    <col min="8705" max="8714" width="11.42578125" style="67"/>
    <col min="8715" max="8715" width="4" style="67" customWidth="1"/>
    <col min="8716" max="8957" width="11.42578125" style="67"/>
    <col min="8958" max="8958" width="28.28515625" style="67" customWidth="1"/>
    <col min="8959" max="8959" width="7.28515625" style="67" customWidth="1"/>
    <col min="8960" max="8960" width="4.140625" style="67" customWidth="1"/>
    <col min="8961" max="8970" width="11.42578125" style="67"/>
    <col min="8971" max="8971" width="4" style="67" customWidth="1"/>
    <col min="8972" max="9213" width="11.42578125" style="67"/>
    <col min="9214" max="9214" width="28.28515625" style="67" customWidth="1"/>
    <col min="9215" max="9215" width="7.28515625" style="67" customWidth="1"/>
    <col min="9216" max="9216" width="4.140625" style="67" customWidth="1"/>
    <col min="9217" max="9226" width="11.42578125" style="67"/>
    <col min="9227" max="9227" width="4" style="67" customWidth="1"/>
    <col min="9228" max="9469" width="11.42578125" style="67"/>
    <col min="9470" max="9470" width="28.28515625" style="67" customWidth="1"/>
    <col min="9471" max="9471" width="7.28515625" style="67" customWidth="1"/>
    <col min="9472" max="9472" width="4.140625" style="67" customWidth="1"/>
    <col min="9473" max="9482" width="11.42578125" style="67"/>
    <col min="9483" max="9483" width="4" style="67" customWidth="1"/>
    <col min="9484" max="9725" width="11.42578125" style="67"/>
    <col min="9726" max="9726" width="28.28515625" style="67" customWidth="1"/>
    <col min="9727" max="9727" width="7.28515625" style="67" customWidth="1"/>
    <col min="9728" max="9728" width="4.140625" style="67" customWidth="1"/>
    <col min="9729" max="9738" width="11.42578125" style="67"/>
    <col min="9739" max="9739" width="4" style="67" customWidth="1"/>
    <col min="9740" max="9981" width="11.42578125" style="67"/>
    <col min="9982" max="9982" width="28.28515625" style="67" customWidth="1"/>
    <col min="9983" max="9983" width="7.28515625" style="67" customWidth="1"/>
    <col min="9984" max="9984" width="4.140625" style="67" customWidth="1"/>
    <col min="9985" max="9994" width="11.42578125" style="67"/>
    <col min="9995" max="9995" width="4" style="67" customWidth="1"/>
    <col min="9996" max="10237" width="11.42578125" style="67"/>
    <col min="10238" max="10238" width="28.28515625" style="67" customWidth="1"/>
    <col min="10239" max="10239" width="7.28515625" style="67" customWidth="1"/>
    <col min="10240" max="10240" width="4.140625" style="67" customWidth="1"/>
    <col min="10241" max="10250" width="11.42578125" style="67"/>
    <col min="10251" max="10251" width="4" style="67" customWidth="1"/>
    <col min="10252" max="10493" width="11.42578125" style="67"/>
    <col min="10494" max="10494" width="28.28515625" style="67" customWidth="1"/>
    <col min="10495" max="10495" width="7.28515625" style="67" customWidth="1"/>
    <col min="10496" max="10496" width="4.140625" style="67" customWidth="1"/>
    <col min="10497" max="10506" width="11.42578125" style="67"/>
    <col min="10507" max="10507" width="4" style="67" customWidth="1"/>
    <col min="10508" max="10749" width="11.42578125" style="67"/>
    <col min="10750" max="10750" width="28.28515625" style="67" customWidth="1"/>
    <col min="10751" max="10751" width="7.28515625" style="67" customWidth="1"/>
    <col min="10752" max="10752" width="4.140625" style="67" customWidth="1"/>
    <col min="10753" max="10762" width="11.42578125" style="67"/>
    <col min="10763" max="10763" width="4" style="67" customWidth="1"/>
    <col min="10764" max="11005" width="11.42578125" style="67"/>
    <col min="11006" max="11006" width="28.28515625" style="67" customWidth="1"/>
    <col min="11007" max="11007" width="7.28515625" style="67" customWidth="1"/>
    <col min="11008" max="11008" width="4.140625" style="67" customWidth="1"/>
    <col min="11009" max="11018" width="11.42578125" style="67"/>
    <col min="11019" max="11019" width="4" style="67" customWidth="1"/>
    <col min="11020" max="11261" width="11.42578125" style="67"/>
    <col min="11262" max="11262" width="28.28515625" style="67" customWidth="1"/>
    <col min="11263" max="11263" width="7.28515625" style="67" customWidth="1"/>
    <col min="11264" max="11264" width="4.140625" style="67" customWidth="1"/>
    <col min="11265" max="11274" width="11.42578125" style="67"/>
    <col min="11275" max="11275" width="4" style="67" customWidth="1"/>
    <col min="11276" max="11517" width="11.42578125" style="67"/>
    <col min="11518" max="11518" width="28.28515625" style="67" customWidth="1"/>
    <col min="11519" max="11519" width="7.28515625" style="67" customWidth="1"/>
    <col min="11520" max="11520" width="4.140625" style="67" customWidth="1"/>
    <col min="11521" max="11530" width="11.42578125" style="67"/>
    <col min="11531" max="11531" width="4" style="67" customWidth="1"/>
    <col min="11532" max="11773" width="11.42578125" style="67"/>
    <col min="11774" max="11774" width="28.28515625" style="67" customWidth="1"/>
    <col min="11775" max="11775" width="7.28515625" style="67" customWidth="1"/>
    <col min="11776" max="11776" width="4.140625" style="67" customWidth="1"/>
    <col min="11777" max="11786" width="11.42578125" style="67"/>
    <col min="11787" max="11787" width="4" style="67" customWidth="1"/>
    <col min="11788" max="12029" width="11.42578125" style="67"/>
    <col min="12030" max="12030" width="28.28515625" style="67" customWidth="1"/>
    <col min="12031" max="12031" width="7.28515625" style="67" customWidth="1"/>
    <col min="12032" max="12032" width="4.140625" style="67" customWidth="1"/>
    <col min="12033" max="12042" width="11.42578125" style="67"/>
    <col min="12043" max="12043" width="4" style="67" customWidth="1"/>
    <col min="12044" max="12285" width="11.42578125" style="67"/>
    <col min="12286" max="12286" width="28.28515625" style="67" customWidth="1"/>
    <col min="12287" max="12287" width="7.28515625" style="67" customWidth="1"/>
    <col min="12288" max="12288" width="4.140625" style="67" customWidth="1"/>
    <col min="12289" max="12298" width="11.42578125" style="67"/>
    <col min="12299" max="12299" width="4" style="67" customWidth="1"/>
    <col min="12300" max="12541" width="11.42578125" style="67"/>
    <col min="12542" max="12542" width="28.28515625" style="67" customWidth="1"/>
    <col min="12543" max="12543" width="7.28515625" style="67" customWidth="1"/>
    <col min="12544" max="12544" width="4.140625" style="67" customWidth="1"/>
    <col min="12545" max="12554" width="11.42578125" style="67"/>
    <col min="12555" max="12555" width="4" style="67" customWidth="1"/>
    <col min="12556" max="12797" width="11.42578125" style="67"/>
    <col min="12798" max="12798" width="28.28515625" style="67" customWidth="1"/>
    <col min="12799" max="12799" width="7.28515625" style="67" customWidth="1"/>
    <col min="12800" max="12800" width="4.140625" style="67" customWidth="1"/>
    <col min="12801" max="12810" width="11.42578125" style="67"/>
    <col min="12811" max="12811" width="4" style="67" customWidth="1"/>
    <col min="12812" max="13053" width="11.42578125" style="67"/>
    <col min="13054" max="13054" width="28.28515625" style="67" customWidth="1"/>
    <col min="13055" max="13055" width="7.28515625" style="67" customWidth="1"/>
    <col min="13056" max="13056" width="4.140625" style="67" customWidth="1"/>
    <col min="13057" max="13066" width="11.42578125" style="67"/>
    <col min="13067" max="13067" width="4" style="67" customWidth="1"/>
    <col min="13068" max="13309" width="11.42578125" style="67"/>
    <col min="13310" max="13310" width="28.28515625" style="67" customWidth="1"/>
    <col min="13311" max="13311" width="7.28515625" style="67" customWidth="1"/>
    <col min="13312" max="13312" width="4.140625" style="67" customWidth="1"/>
    <col min="13313" max="13322" width="11.42578125" style="67"/>
    <col min="13323" max="13323" width="4" style="67" customWidth="1"/>
    <col min="13324" max="13565" width="11.42578125" style="67"/>
    <col min="13566" max="13566" width="28.28515625" style="67" customWidth="1"/>
    <col min="13567" max="13567" width="7.28515625" style="67" customWidth="1"/>
    <col min="13568" max="13568" width="4.140625" style="67" customWidth="1"/>
    <col min="13569" max="13578" width="11.42578125" style="67"/>
    <col min="13579" max="13579" width="4" style="67" customWidth="1"/>
    <col min="13580" max="13821" width="11.42578125" style="67"/>
    <col min="13822" max="13822" width="28.28515625" style="67" customWidth="1"/>
    <col min="13823" max="13823" width="7.28515625" style="67" customWidth="1"/>
    <col min="13824" max="13824" width="4.140625" style="67" customWidth="1"/>
    <col min="13825" max="13834" width="11.42578125" style="67"/>
    <col min="13835" max="13835" width="4" style="67" customWidth="1"/>
    <col min="13836" max="14077" width="11.42578125" style="67"/>
    <col min="14078" max="14078" width="28.28515625" style="67" customWidth="1"/>
    <col min="14079" max="14079" width="7.28515625" style="67" customWidth="1"/>
    <col min="14080" max="14080" width="4.140625" style="67" customWidth="1"/>
    <col min="14081" max="14090" width="11.42578125" style="67"/>
    <col min="14091" max="14091" width="4" style="67" customWidth="1"/>
    <col min="14092" max="14333" width="11.42578125" style="67"/>
    <col min="14334" max="14334" width="28.28515625" style="67" customWidth="1"/>
    <col min="14335" max="14335" width="7.28515625" style="67" customWidth="1"/>
    <col min="14336" max="14336" width="4.140625" style="67" customWidth="1"/>
    <col min="14337" max="14346" width="11.42578125" style="67"/>
    <col min="14347" max="14347" width="4" style="67" customWidth="1"/>
    <col min="14348" max="14589" width="11.42578125" style="67"/>
    <col min="14590" max="14590" width="28.28515625" style="67" customWidth="1"/>
    <col min="14591" max="14591" width="7.28515625" style="67" customWidth="1"/>
    <col min="14592" max="14592" width="4.140625" style="67" customWidth="1"/>
    <col min="14593" max="14602" width="11.42578125" style="67"/>
    <col min="14603" max="14603" width="4" style="67" customWidth="1"/>
    <col min="14604" max="14845" width="11.42578125" style="67"/>
    <col min="14846" max="14846" width="28.28515625" style="67" customWidth="1"/>
    <col min="14847" max="14847" width="7.28515625" style="67" customWidth="1"/>
    <col min="14848" max="14848" width="4.140625" style="67" customWidth="1"/>
    <col min="14849" max="14858" width="11.42578125" style="67"/>
    <col min="14859" max="14859" width="4" style="67" customWidth="1"/>
    <col min="14860" max="15101" width="11.42578125" style="67"/>
    <col min="15102" max="15102" width="28.28515625" style="67" customWidth="1"/>
    <col min="15103" max="15103" width="7.28515625" style="67" customWidth="1"/>
    <col min="15104" max="15104" width="4.140625" style="67" customWidth="1"/>
    <col min="15105" max="15114" width="11.42578125" style="67"/>
    <col min="15115" max="15115" width="4" style="67" customWidth="1"/>
    <col min="15116" max="15357" width="11.42578125" style="67"/>
    <col min="15358" max="15358" width="28.28515625" style="67" customWidth="1"/>
    <col min="15359" max="15359" width="7.28515625" style="67" customWidth="1"/>
    <col min="15360" max="15360" width="4.140625" style="67" customWidth="1"/>
    <col min="15361" max="15370" width="11.42578125" style="67"/>
    <col min="15371" max="15371" width="4" style="67" customWidth="1"/>
    <col min="15372" max="15613" width="11.42578125" style="67"/>
    <col min="15614" max="15614" width="28.28515625" style="67" customWidth="1"/>
    <col min="15615" max="15615" width="7.28515625" style="67" customWidth="1"/>
    <col min="15616" max="15616" width="4.140625" style="67" customWidth="1"/>
    <col min="15617" max="15626" width="11.42578125" style="67"/>
    <col min="15627" max="15627" width="4" style="67" customWidth="1"/>
    <col min="15628" max="15869" width="11.42578125" style="67"/>
    <col min="15870" max="15870" width="28.28515625" style="67" customWidth="1"/>
    <col min="15871" max="15871" width="7.28515625" style="67" customWidth="1"/>
    <col min="15872" max="15872" width="4.140625" style="67" customWidth="1"/>
    <col min="15873" max="15882" width="11.42578125" style="67"/>
    <col min="15883" max="15883" width="4" style="67" customWidth="1"/>
    <col min="15884" max="16125" width="11.42578125" style="67"/>
    <col min="16126" max="16126" width="28.28515625" style="67" customWidth="1"/>
    <col min="16127" max="16127" width="7.28515625" style="67" customWidth="1"/>
    <col min="16128" max="16128" width="4.140625" style="67" customWidth="1"/>
    <col min="16129" max="16138" width="11.42578125" style="67"/>
    <col min="16139" max="16139" width="4" style="67" customWidth="1"/>
    <col min="16140" max="16384" width="11.42578125" style="67"/>
  </cols>
  <sheetData>
    <row r="1" spans="1:12" s="196" customFormat="1" ht="24" customHeight="1">
      <c r="A1" s="372" t="s">
        <v>29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2" s="196" customFormat="1" ht="15" customHeight="1">
      <c r="A2" s="472" t="s">
        <v>182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</row>
    <row r="3" spans="1:12" ht="12" customHeight="1">
      <c r="A3" s="474" t="s">
        <v>158</v>
      </c>
      <c r="B3" s="477" t="s">
        <v>133</v>
      </c>
      <c r="C3" s="477" t="s">
        <v>1</v>
      </c>
      <c r="D3" s="458" t="s">
        <v>211</v>
      </c>
      <c r="E3" s="459"/>
      <c r="F3" s="459"/>
      <c r="G3" s="459"/>
      <c r="H3" s="459"/>
      <c r="I3" s="459"/>
      <c r="J3" s="459"/>
      <c r="K3" s="459"/>
    </row>
    <row r="4" spans="1:12" ht="39" customHeight="1">
      <c r="A4" s="475"/>
      <c r="B4" s="478"/>
      <c r="C4" s="479"/>
      <c r="D4" s="458" t="s">
        <v>215</v>
      </c>
      <c r="E4" s="473"/>
      <c r="F4" s="458" t="s">
        <v>216</v>
      </c>
      <c r="G4" s="473"/>
      <c r="H4" s="458" t="s">
        <v>181</v>
      </c>
      <c r="I4" s="473"/>
      <c r="J4" s="458" t="s">
        <v>242</v>
      </c>
      <c r="K4" s="459"/>
    </row>
    <row r="5" spans="1:12" ht="12.75" customHeight="1">
      <c r="A5" s="476"/>
      <c r="B5" s="479"/>
      <c r="C5" s="346" t="s">
        <v>0</v>
      </c>
      <c r="D5" s="347" t="s">
        <v>0</v>
      </c>
      <c r="E5" s="347" t="s">
        <v>66</v>
      </c>
      <c r="F5" s="347" t="s">
        <v>0</v>
      </c>
      <c r="G5" s="347" t="s">
        <v>66</v>
      </c>
      <c r="H5" s="347" t="s">
        <v>0</v>
      </c>
      <c r="I5" s="347" t="s">
        <v>66</v>
      </c>
      <c r="J5" s="347" t="s">
        <v>0</v>
      </c>
      <c r="K5" s="348" t="s">
        <v>66</v>
      </c>
    </row>
    <row r="6" spans="1:12">
      <c r="A6" s="470" t="s">
        <v>183</v>
      </c>
      <c r="B6" s="171" t="s">
        <v>134</v>
      </c>
      <c r="C6" s="166">
        <v>10549</v>
      </c>
      <c r="D6" s="166">
        <v>6063</v>
      </c>
      <c r="E6" s="167">
        <f t="shared" ref="E6:E57" si="0">D6/$C6*100</f>
        <v>57.474642146174993</v>
      </c>
      <c r="F6" s="166">
        <v>3812</v>
      </c>
      <c r="G6" s="167">
        <f t="shared" ref="G6:G57" si="1">F6/$C6*100</f>
        <v>36.13612664707555</v>
      </c>
      <c r="H6" s="166">
        <v>574</v>
      </c>
      <c r="I6" s="167">
        <f t="shared" ref="I6:I57" si="2">H6/$C6*100</f>
        <v>5.44127405441274</v>
      </c>
      <c r="J6" s="166">
        <v>100</v>
      </c>
      <c r="K6" s="225">
        <f t="shared" ref="K6:K57" si="3">J6/$C6*100</f>
        <v>0.9479571523367144</v>
      </c>
      <c r="L6" s="220"/>
    </row>
    <row r="7" spans="1:12">
      <c r="A7" s="470"/>
      <c r="B7" s="183" t="s">
        <v>135</v>
      </c>
      <c r="C7" s="185">
        <v>7994</v>
      </c>
      <c r="D7" s="185">
        <v>4621</v>
      </c>
      <c r="E7" s="186">
        <f t="shared" si="0"/>
        <v>57.805854390793101</v>
      </c>
      <c r="F7" s="185">
        <v>2905</v>
      </c>
      <c r="G7" s="186">
        <f t="shared" si="1"/>
        <v>36.339754816112084</v>
      </c>
      <c r="H7" s="185">
        <v>394</v>
      </c>
      <c r="I7" s="186">
        <f t="shared" si="2"/>
        <v>4.9286965223917942</v>
      </c>
      <c r="J7" s="185">
        <v>74</v>
      </c>
      <c r="K7" s="226">
        <f t="shared" si="3"/>
        <v>0.92569427070302734</v>
      </c>
    </row>
    <row r="8" spans="1:12">
      <c r="A8" s="470"/>
      <c r="B8" s="171" t="s">
        <v>191</v>
      </c>
      <c r="C8" s="166">
        <v>1636</v>
      </c>
      <c r="D8" s="166">
        <v>1158</v>
      </c>
      <c r="E8" s="167">
        <f t="shared" si="0"/>
        <v>70.782396088019567</v>
      </c>
      <c r="F8" s="166">
        <v>397</v>
      </c>
      <c r="G8" s="167">
        <f t="shared" si="1"/>
        <v>24.266503667481661</v>
      </c>
      <c r="H8" s="166">
        <v>63</v>
      </c>
      <c r="I8" s="167">
        <f t="shared" si="2"/>
        <v>3.8508557457212711</v>
      </c>
      <c r="J8" s="166">
        <v>18</v>
      </c>
      <c r="K8" s="225">
        <f t="shared" si="3"/>
        <v>1.1002444987775062</v>
      </c>
    </row>
    <row r="9" spans="1:12">
      <c r="A9" s="471"/>
      <c r="B9" s="184" t="s">
        <v>136</v>
      </c>
      <c r="C9" s="227">
        <v>1133</v>
      </c>
      <c r="D9" s="227">
        <v>444</v>
      </c>
      <c r="E9" s="228">
        <f t="shared" si="0"/>
        <v>39.187996469549866</v>
      </c>
      <c r="F9" s="227">
        <v>517</v>
      </c>
      <c r="G9" s="228">
        <f t="shared" si="1"/>
        <v>45.631067961165051</v>
      </c>
      <c r="H9" s="227">
        <v>164</v>
      </c>
      <c r="I9" s="228">
        <f t="shared" si="2"/>
        <v>14.474845542806708</v>
      </c>
      <c r="J9" s="227">
        <v>8</v>
      </c>
      <c r="K9" s="229">
        <f t="shared" si="3"/>
        <v>0.70609002647837604</v>
      </c>
    </row>
    <row r="10" spans="1:12">
      <c r="A10" s="464" t="s">
        <v>131</v>
      </c>
      <c r="B10" s="171" t="s">
        <v>134</v>
      </c>
      <c r="C10" s="166">
        <v>1373</v>
      </c>
      <c r="D10" s="166">
        <v>938</v>
      </c>
      <c r="E10" s="167">
        <f t="shared" si="0"/>
        <v>68.317552804078659</v>
      </c>
      <c r="F10" s="166">
        <v>402</v>
      </c>
      <c r="G10" s="167">
        <f t="shared" si="1"/>
        <v>29.278951201748001</v>
      </c>
      <c r="H10" s="166">
        <v>32</v>
      </c>
      <c r="I10" s="167">
        <f t="shared" si="2"/>
        <v>2.3306627822286963</v>
      </c>
      <c r="J10" s="166">
        <v>1</v>
      </c>
      <c r="K10" s="230">
        <f t="shared" si="3"/>
        <v>7.2833211944646759E-2</v>
      </c>
    </row>
    <row r="11" spans="1:12">
      <c r="A11" s="464"/>
      <c r="B11" s="183" t="s">
        <v>135</v>
      </c>
      <c r="C11" s="185">
        <v>1007</v>
      </c>
      <c r="D11" s="185">
        <v>710</v>
      </c>
      <c r="E11" s="186">
        <f t="shared" si="0"/>
        <v>70.506454816285995</v>
      </c>
      <c r="F11" s="185">
        <v>277</v>
      </c>
      <c r="G11" s="186">
        <f t="shared" si="1"/>
        <v>27.507447864945384</v>
      </c>
      <c r="H11" s="185">
        <v>20</v>
      </c>
      <c r="I11" s="186">
        <f t="shared" si="2"/>
        <v>1.9860973187686197</v>
      </c>
      <c r="J11" s="185">
        <v>0</v>
      </c>
      <c r="K11" s="226">
        <f t="shared" si="3"/>
        <v>0</v>
      </c>
    </row>
    <row r="12" spans="1:12">
      <c r="A12" s="464"/>
      <c r="B12" s="171" t="s">
        <v>191</v>
      </c>
      <c r="C12" s="166">
        <v>237</v>
      </c>
      <c r="D12" s="166">
        <v>188</v>
      </c>
      <c r="E12" s="167">
        <f t="shared" si="0"/>
        <v>79.324894514767934</v>
      </c>
      <c r="F12" s="166">
        <v>46</v>
      </c>
      <c r="G12" s="167">
        <f t="shared" si="1"/>
        <v>19.40928270042194</v>
      </c>
      <c r="H12" s="166">
        <v>3</v>
      </c>
      <c r="I12" s="167">
        <f t="shared" si="2"/>
        <v>1.2658227848101267</v>
      </c>
      <c r="J12" s="166">
        <v>0</v>
      </c>
      <c r="K12" s="225">
        <f t="shared" si="3"/>
        <v>0</v>
      </c>
    </row>
    <row r="13" spans="1:12">
      <c r="A13" s="465"/>
      <c r="B13" s="184" t="s">
        <v>136</v>
      </c>
      <c r="C13" s="227">
        <v>145</v>
      </c>
      <c r="D13" s="227">
        <v>51</v>
      </c>
      <c r="E13" s="228">
        <f t="shared" si="0"/>
        <v>35.172413793103445</v>
      </c>
      <c r="F13" s="227">
        <v>79</v>
      </c>
      <c r="G13" s="228">
        <f t="shared" si="1"/>
        <v>54.482758620689651</v>
      </c>
      <c r="H13" s="227">
        <v>15</v>
      </c>
      <c r="I13" s="228">
        <f t="shared" si="2"/>
        <v>10.344827586206897</v>
      </c>
      <c r="J13" s="227">
        <v>0</v>
      </c>
      <c r="K13" s="229">
        <f t="shared" si="3"/>
        <v>0</v>
      </c>
    </row>
    <row r="14" spans="1:12">
      <c r="A14" s="470" t="s">
        <v>241</v>
      </c>
      <c r="B14" s="171" t="s">
        <v>134</v>
      </c>
      <c r="C14" s="166">
        <v>1162</v>
      </c>
      <c r="D14" s="166">
        <v>515</v>
      </c>
      <c r="E14" s="167">
        <f t="shared" si="0"/>
        <v>44.320137693631665</v>
      </c>
      <c r="F14" s="166">
        <v>579</v>
      </c>
      <c r="G14" s="167">
        <f t="shared" si="1"/>
        <v>49.827882960413085</v>
      </c>
      <c r="H14" s="166">
        <v>68</v>
      </c>
      <c r="I14" s="167">
        <f t="shared" si="2"/>
        <v>5.8519793459552494</v>
      </c>
      <c r="J14" s="166">
        <v>0</v>
      </c>
      <c r="K14" s="230">
        <f t="shared" si="3"/>
        <v>0</v>
      </c>
    </row>
    <row r="15" spans="1:12">
      <c r="A15" s="470"/>
      <c r="B15" s="183" t="s">
        <v>135</v>
      </c>
      <c r="C15" s="185">
        <v>868</v>
      </c>
      <c r="D15" s="185">
        <v>380</v>
      </c>
      <c r="E15" s="186">
        <f t="shared" si="0"/>
        <v>43.778801843317972</v>
      </c>
      <c r="F15" s="185">
        <v>445</v>
      </c>
      <c r="G15" s="186">
        <f t="shared" si="1"/>
        <v>51.267281105990783</v>
      </c>
      <c r="H15" s="185">
        <v>41</v>
      </c>
      <c r="I15" s="186">
        <f t="shared" si="2"/>
        <v>4.7235023041474653</v>
      </c>
      <c r="J15" s="185">
        <v>2</v>
      </c>
      <c r="K15" s="226">
        <f t="shared" si="3"/>
        <v>0.2304147465437788</v>
      </c>
    </row>
    <row r="16" spans="1:12">
      <c r="A16" s="470"/>
      <c r="B16" s="171" t="s">
        <v>191</v>
      </c>
      <c r="C16" s="166">
        <v>187</v>
      </c>
      <c r="D16" s="166">
        <v>100</v>
      </c>
      <c r="E16" s="167">
        <f t="shared" si="0"/>
        <v>53.475935828877006</v>
      </c>
      <c r="F16" s="166">
        <v>76</v>
      </c>
      <c r="G16" s="167">
        <f t="shared" si="1"/>
        <v>40.641711229946523</v>
      </c>
      <c r="H16" s="166">
        <v>11</v>
      </c>
      <c r="I16" s="167">
        <f t="shared" si="2"/>
        <v>5.8823529411764701</v>
      </c>
      <c r="J16" s="166">
        <v>0</v>
      </c>
      <c r="K16" s="225">
        <f t="shared" si="3"/>
        <v>0</v>
      </c>
    </row>
    <row r="17" spans="1:12">
      <c r="A17" s="471"/>
      <c r="B17" s="184" t="s">
        <v>136</v>
      </c>
      <c r="C17" s="227">
        <v>152</v>
      </c>
      <c r="D17" s="227">
        <v>68</v>
      </c>
      <c r="E17" s="228">
        <f t="shared" si="0"/>
        <v>44.736842105263158</v>
      </c>
      <c r="F17" s="227">
        <v>58</v>
      </c>
      <c r="G17" s="228">
        <f t="shared" si="1"/>
        <v>38.15789473684211</v>
      </c>
      <c r="H17" s="227">
        <v>26</v>
      </c>
      <c r="I17" s="228">
        <f t="shared" si="2"/>
        <v>17.105263157894736</v>
      </c>
      <c r="J17" s="227">
        <v>0</v>
      </c>
      <c r="K17" s="229">
        <f t="shared" si="3"/>
        <v>0</v>
      </c>
    </row>
    <row r="18" spans="1:12">
      <c r="A18" s="464" t="s">
        <v>137</v>
      </c>
      <c r="B18" s="171" t="s">
        <v>134</v>
      </c>
      <c r="C18" s="166">
        <v>191</v>
      </c>
      <c r="D18" s="166">
        <v>80</v>
      </c>
      <c r="E18" s="167">
        <f t="shared" si="0"/>
        <v>41.8848167539267</v>
      </c>
      <c r="F18" s="166">
        <v>104</v>
      </c>
      <c r="G18" s="167">
        <f t="shared" si="1"/>
        <v>54.450261780104711</v>
      </c>
      <c r="H18" s="166">
        <v>6</v>
      </c>
      <c r="I18" s="167">
        <f t="shared" si="2"/>
        <v>3.1413612565445024</v>
      </c>
      <c r="J18" s="166">
        <v>1</v>
      </c>
      <c r="K18" s="230">
        <f t="shared" si="3"/>
        <v>0.52356020942408377</v>
      </c>
    </row>
    <row r="19" spans="1:12">
      <c r="A19" s="464"/>
      <c r="B19" s="183" t="s">
        <v>135</v>
      </c>
      <c r="C19" s="185">
        <v>135</v>
      </c>
      <c r="D19" s="185">
        <v>47</v>
      </c>
      <c r="E19" s="186">
        <f t="shared" si="0"/>
        <v>34.814814814814817</v>
      </c>
      <c r="F19" s="185">
        <v>82</v>
      </c>
      <c r="G19" s="186">
        <f t="shared" si="1"/>
        <v>60.74074074074074</v>
      </c>
      <c r="H19" s="185">
        <v>5</v>
      </c>
      <c r="I19" s="186">
        <f t="shared" si="2"/>
        <v>3.7037037037037033</v>
      </c>
      <c r="J19" s="185">
        <v>1</v>
      </c>
      <c r="K19" s="226">
        <f t="shared" si="3"/>
        <v>0.74074074074074081</v>
      </c>
    </row>
    <row r="20" spans="1:12">
      <c r="A20" s="464"/>
      <c r="B20" s="171" t="s">
        <v>191</v>
      </c>
      <c r="C20" s="166">
        <v>34</v>
      </c>
      <c r="D20" s="166">
        <v>25</v>
      </c>
      <c r="E20" s="167">
        <f t="shared" si="0"/>
        <v>73.529411764705884</v>
      </c>
      <c r="F20" s="166">
        <v>9</v>
      </c>
      <c r="G20" s="167">
        <f t="shared" si="1"/>
        <v>26.47058823529412</v>
      </c>
      <c r="H20" s="166">
        <v>0</v>
      </c>
      <c r="I20" s="167">
        <f t="shared" si="2"/>
        <v>0</v>
      </c>
      <c r="J20" s="166">
        <v>0</v>
      </c>
      <c r="K20" s="225">
        <f t="shared" si="3"/>
        <v>0</v>
      </c>
    </row>
    <row r="21" spans="1:12">
      <c r="A21" s="465"/>
      <c r="B21" s="184" t="s">
        <v>136</v>
      </c>
      <c r="C21" s="227">
        <v>28</v>
      </c>
      <c r="D21" s="227">
        <v>11</v>
      </c>
      <c r="E21" s="228">
        <f t="shared" si="0"/>
        <v>39.285714285714285</v>
      </c>
      <c r="F21" s="227">
        <v>14</v>
      </c>
      <c r="G21" s="228">
        <f t="shared" si="1"/>
        <v>50</v>
      </c>
      <c r="H21" s="227">
        <v>3</v>
      </c>
      <c r="I21" s="228">
        <f t="shared" si="2"/>
        <v>10.714285714285714</v>
      </c>
      <c r="J21" s="227">
        <v>0</v>
      </c>
      <c r="K21" s="229">
        <f t="shared" si="3"/>
        <v>0</v>
      </c>
    </row>
    <row r="22" spans="1:12">
      <c r="A22" s="470" t="s">
        <v>138</v>
      </c>
      <c r="B22" s="171" t="s">
        <v>134</v>
      </c>
      <c r="C22" s="166">
        <v>1335</v>
      </c>
      <c r="D22" s="166">
        <v>690</v>
      </c>
      <c r="E22" s="167">
        <f t="shared" si="0"/>
        <v>51.68539325842697</v>
      </c>
      <c r="F22" s="166">
        <v>518</v>
      </c>
      <c r="G22" s="167">
        <f t="shared" si="1"/>
        <v>38.801498127340821</v>
      </c>
      <c r="H22" s="166">
        <v>125</v>
      </c>
      <c r="I22" s="167">
        <f t="shared" si="2"/>
        <v>9.3632958801498134</v>
      </c>
      <c r="J22" s="166">
        <v>2</v>
      </c>
      <c r="K22" s="230">
        <f t="shared" si="3"/>
        <v>0.14981273408239701</v>
      </c>
    </row>
    <row r="23" spans="1:12">
      <c r="A23" s="470"/>
      <c r="B23" s="183" t="s">
        <v>135</v>
      </c>
      <c r="C23" s="185">
        <v>1044</v>
      </c>
      <c r="D23" s="185">
        <v>509</v>
      </c>
      <c r="E23" s="186">
        <f t="shared" si="0"/>
        <v>48.754789272030649</v>
      </c>
      <c r="F23" s="185">
        <v>433</v>
      </c>
      <c r="G23" s="186">
        <f t="shared" si="1"/>
        <v>41.475095785440615</v>
      </c>
      <c r="H23" s="185">
        <v>100</v>
      </c>
      <c r="I23" s="186">
        <f t="shared" si="2"/>
        <v>9.5785440613026829</v>
      </c>
      <c r="J23" s="185">
        <v>2</v>
      </c>
      <c r="K23" s="226">
        <f t="shared" si="3"/>
        <v>0.19157088122605362</v>
      </c>
    </row>
    <row r="24" spans="1:12">
      <c r="A24" s="470"/>
      <c r="B24" s="171" t="s">
        <v>191</v>
      </c>
      <c r="C24" s="166">
        <v>166</v>
      </c>
      <c r="D24" s="166">
        <v>128</v>
      </c>
      <c r="E24" s="167">
        <f t="shared" si="0"/>
        <v>77.108433734939766</v>
      </c>
      <c r="F24" s="166">
        <v>36</v>
      </c>
      <c r="G24" s="167">
        <f t="shared" si="1"/>
        <v>21.686746987951807</v>
      </c>
      <c r="H24" s="166">
        <v>2</v>
      </c>
      <c r="I24" s="167">
        <f t="shared" si="2"/>
        <v>1.2048192771084338</v>
      </c>
      <c r="J24" s="166">
        <v>0</v>
      </c>
      <c r="K24" s="225">
        <f t="shared" si="3"/>
        <v>0</v>
      </c>
    </row>
    <row r="25" spans="1:12">
      <c r="A25" s="471"/>
      <c r="B25" s="184" t="s">
        <v>136</v>
      </c>
      <c r="C25" s="227">
        <v>234</v>
      </c>
      <c r="D25" s="227">
        <v>129</v>
      </c>
      <c r="E25" s="228">
        <f t="shared" si="0"/>
        <v>55.128205128205131</v>
      </c>
      <c r="F25" s="227">
        <v>55</v>
      </c>
      <c r="G25" s="228">
        <f t="shared" si="1"/>
        <v>23.504273504273502</v>
      </c>
      <c r="H25" s="227">
        <v>50</v>
      </c>
      <c r="I25" s="228">
        <f t="shared" si="2"/>
        <v>21.367521367521366</v>
      </c>
      <c r="J25" s="227">
        <v>0</v>
      </c>
      <c r="K25" s="229">
        <f t="shared" si="3"/>
        <v>0</v>
      </c>
    </row>
    <row r="26" spans="1:12">
      <c r="A26" s="464" t="s">
        <v>129</v>
      </c>
      <c r="B26" s="171" t="s">
        <v>134</v>
      </c>
      <c r="C26" s="166">
        <v>94</v>
      </c>
      <c r="D26" s="166">
        <v>50</v>
      </c>
      <c r="E26" s="167">
        <f t="shared" si="0"/>
        <v>53.191489361702125</v>
      </c>
      <c r="F26" s="166">
        <v>42</v>
      </c>
      <c r="G26" s="167">
        <f t="shared" si="1"/>
        <v>44.680851063829785</v>
      </c>
      <c r="H26" s="166">
        <v>2</v>
      </c>
      <c r="I26" s="167">
        <f t="shared" si="2"/>
        <v>2.1276595744680851</v>
      </c>
      <c r="J26" s="166">
        <v>0</v>
      </c>
      <c r="K26" s="230">
        <f t="shared" si="3"/>
        <v>0</v>
      </c>
    </row>
    <row r="27" spans="1:12">
      <c r="A27" s="464"/>
      <c r="B27" s="183" t="s">
        <v>135</v>
      </c>
      <c r="C27" s="185">
        <v>65</v>
      </c>
      <c r="D27" s="185">
        <v>37</v>
      </c>
      <c r="E27" s="186">
        <f t="shared" si="0"/>
        <v>56.92307692307692</v>
      </c>
      <c r="F27" s="185">
        <v>26</v>
      </c>
      <c r="G27" s="186">
        <f t="shared" si="1"/>
        <v>40</v>
      </c>
      <c r="H27" s="185">
        <v>2</v>
      </c>
      <c r="I27" s="186">
        <f t="shared" si="2"/>
        <v>3.0769230769230771</v>
      </c>
      <c r="J27" s="185">
        <v>0</v>
      </c>
      <c r="K27" s="226">
        <f t="shared" si="3"/>
        <v>0</v>
      </c>
    </row>
    <row r="28" spans="1:12">
      <c r="A28" s="464"/>
      <c r="B28" s="171" t="s">
        <v>191</v>
      </c>
      <c r="C28" s="166">
        <v>23</v>
      </c>
      <c r="D28" s="166">
        <v>12</v>
      </c>
      <c r="E28" s="167">
        <f t="shared" si="0"/>
        <v>52.173913043478258</v>
      </c>
      <c r="F28" s="166">
        <v>11</v>
      </c>
      <c r="G28" s="167">
        <f t="shared" si="1"/>
        <v>47.826086956521742</v>
      </c>
      <c r="H28" s="166">
        <v>0</v>
      </c>
      <c r="I28" s="167">
        <f t="shared" si="2"/>
        <v>0</v>
      </c>
      <c r="J28" s="166">
        <v>0</v>
      </c>
      <c r="K28" s="225">
        <f t="shared" si="3"/>
        <v>0</v>
      </c>
    </row>
    <row r="29" spans="1:12">
      <c r="A29" s="465"/>
      <c r="B29" s="184" t="s">
        <v>136</v>
      </c>
      <c r="C29" s="227">
        <v>6</v>
      </c>
      <c r="D29" s="227">
        <v>1</v>
      </c>
      <c r="E29" s="228">
        <f t="shared" si="0"/>
        <v>16.666666666666664</v>
      </c>
      <c r="F29" s="227">
        <v>5</v>
      </c>
      <c r="G29" s="228">
        <f t="shared" si="1"/>
        <v>83.333333333333343</v>
      </c>
      <c r="H29" s="227">
        <v>0</v>
      </c>
      <c r="I29" s="228">
        <f t="shared" si="2"/>
        <v>0</v>
      </c>
      <c r="J29" s="227">
        <v>0</v>
      </c>
      <c r="K29" s="229">
        <f t="shared" si="3"/>
        <v>0</v>
      </c>
    </row>
    <row r="30" spans="1:12">
      <c r="A30" s="470" t="s">
        <v>45</v>
      </c>
      <c r="B30" s="171" t="s">
        <v>134</v>
      </c>
      <c r="C30" s="166">
        <v>2036</v>
      </c>
      <c r="D30" s="166">
        <v>1359</v>
      </c>
      <c r="E30" s="167">
        <f t="shared" si="0"/>
        <v>66.748526522593323</v>
      </c>
      <c r="F30" s="166">
        <v>613</v>
      </c>
      <c r="G30" s="167">
        <f t="shared" si="1"/>
        <v>30.108055009823183</v>
      </c>
      <c r="H30" s="166">
        <v>64</v>
      </c>
      <c r="I30" s="167">
        <f t="shared" si="2"/>
        <v>3.1434184675834969</v>
      </c>
      <c r="J30" s="166">
        <v>1</v>
      </c>
      <c r="K30" s="230">
        <f t="shared" si="3"/>
        <v>4.9115913555992138E-2</v>
      </c>
      <c r="L30" s="215"/>
    </row>
    <row r="31" spans="1:12">
      <c r="A31" s="470"/>
      <c r="B31" s="183" t="s">
        <v>135</v>
      </c>
      <c r="C31" s="185">
        <v>1522</v>
      </c>
      <c r="D31" s="185">
        <v>1003</v>
      </c>
      <c r="E31" s="186">
        <f t="shared" si="0"/>
        <v>65.900131406044679</v>
      </c>
      <c r="F31" s="185">
        <v>467</v>
      </c>
      <c r="G31" s="186">
        <f t="shared" si="1"/>
        <v>30.683311432325887</v>
      </c>
      <c r="H31" s="185">
        <v>51</v>
      </c>
      <c r="I31" s="186">
        <f t="shared" si="2"/>
        <v>3.3508541392904072</v>
      </c>
      <c r="J31" s="185">
        <v>1</v>
      </c>
      <c r="K31" s="226">
        <f t="shared" si="3"/>
        <v>6.5703022339027597E-2</v>
      </c>
    </row>
    <row r="32" spans="1:12">
      <c r="A32" s="470"/>
      <c r="B32" s="171" t="s">
        <v>191</v>
      </c>
      <c r="C32" s="166">
        <v>345</v>
      </c>
      <c r="D32" s="166">
        <v>305</v>
      </c>
      <c r="E32" s="167">
        <f t="shared" si="0"/>
        <v>88.405797101449281</v>
      </c>
      <c r="F32" s="166">
        <v>36</v>
      </c>
      <c r="G32" s="167">
        <f t="shared" si="1"/>
        <v>10.434782608695652</v>
      </c>
      <c r="H32" s="166">
        <v>4</v>
      </c>
      <c r="I32" s="167">
        <f t="shared" si="2"/>
        <v>1.1594202898550725</v>
      </c>
      <c r="J32" s="166">
        <v>0</v>
      </c>
      <c r="K32" s="225">
        <f t="shared" si="3"/>
        <v>0</v>
      </c>
    </row>
    <row r="33" spans="1:11">
      <c r="A33" s="471"/>
      <c r="B33" s="184" t="s">
        <v>136</v>
      </c>
      <c r="C33" s="227">
        <v>177</v>
      </c>
      <c r="D33" s="227">
        <v>59</v>
      </c>
      <c r="E33" s="228">
        <f t="shared" si="0"/>
        <v>33.333333333333329</v>
      </c>
      <c r="F33" s="227">
        <v>109</v>
      </c>
      <c r="G33" s="228">
        <f t="shared" si="1"/>
        <v>61.581920903954803</v>
      </c>
      <c r="H33" s="227">
        <v>9</v>
      </c>
      <c r="I33" s="228">
        <f t="shared" si="2"/>
        <v>5.0847457627118651</v>
      </c>
      <c r="J33" s="227">
        <v>0</v>
      </c>
      <c r="K33" s="229">
        <f t="shared" si="3"/>
        <v>0</v>
      </c>
    </row>
    <row r="34" spans="1:11">
      <c r="A34" s="464" t="s">
        <v>130</v>
      </c>
      <c r="B34" s="171" t="s">
        <v>134</v>
      </c>
      <c r="C34" s="166">
        <v>452</v>
      </c>
      <c r="D34" s="166">
        <v>196</v>
      </c>
      <c r="E34" s="167">
        <f t="shared" si="0"/>
        <v>43.362831858407077</v>
      </c>
      <c r="F34" s="166">
        <v>130</v>
      </c>
      <c r="G34" s="167">
        <f t="shared" si="1"/>
        <v>28.761061946902654</v>
      </c>
      <c r="H34" s="166">
        <v>52</v>
      </c>
      <c r="I34" s="167">
        <f t="shared" si="2"/>
        <v>11.504424778761061</v>
      </c>
      <c r="J34" s="166">
        <v>74</v>
      </c>
      <c r="K34" s="230">
        <f t="shared" si="3"/>
        <v>16.371681415929203</v>
      </c>
    </row>
    <row r="35" spans="1:11">
      <c r="A35" s="464"/>
      <c r="B35" s="183" t="s">
        <v>135</v>
      </c>
      <c r="C35" s="185">
        <v>324</v>
      </c>
      <c r="D35" s="185">
        <v>137</v>
      </c>
      <c r="E35" s="186">
        <f t="shared" si="0"/>
        <v>42.283950617283949</v>
      </c>
      <c r="F35" s="185">
        <v>102</v>
      </c>
      <c r="G35" s="186">
        <f t="shared" si="1"/>
        <v>31.481481481481481</v>
      </c>
      <c r="H35" s="185">
        <v>30</v>
      </c>
      <c r="I35" s="186">
        <f t="shared" si="2"/>
        <v>9.2592592592592595</v>
      </c>
      <c r="J35" s="185">
        <v>55</v>
      </c>
      <c r="K35" s="226">
        <f t="shared" si="3"/>
        <v>16.97530864197531</v>
      </c>
    </row>
    <row r="36" spans="1:11">
      <c r="A36" s="464"/>
      <c r="B36" s="171" t="s">
        <v>191</v>
      </c>
      <c r="C36" s="166">
        <v>75</v>
      </c>
      <c r="D36" s="166">
        <v>32</v>
      </c>
      <c r="E36" s="167">
        <f t="shared" si="0"/>
        <v>42.666666666666671</v>
      </c>
      <c r="F36" s="166">
        <v>14</v>
      </c>
      <c r="G36" s="167">
        <f t="shared" si="1"/>
        <v>18.666666666666668</v>
      </c>
      <c r="H36" s="166">
        <v>15</v>
      </c>
      <c r="I36" s="167">
        <f t="shared" si="2"/>
        <v>20</v>
      </c>
      <c r="J36" s="166">
        <v>14</v>
      </c>
      <c r="K36" s="225">
        <f t="shared" si="3"/>
        <v>18.666666666666668</v>
      </c>
    </row>
    <row r="37" spans="1:11">
      <c r="A37" s="465"/>
      <c r="B37" s="184" t="s">
        <v>136</v>
      </c>
      <c r="C37" s="227">
        <v>75</v>
      </c>
      <c r="D37" s="227">
        <v>42</v>
      </c>
      <c r="E37" s="228">
        <f t="shared" si="0"/>
        <v>56.000000000000007</v>
      </c>
      <c r="F37" s="227">
        <v>14</v>
      </c>
      <c r="G37" s="228">
        <f t="shared" si="1"/>
        <v>18.666666666666668</v>
      </c>
      <c r="H37" s="227">
        <v>14</v>
      </c>
      <c r="I37" s="228">
        <f t="shared" si="2"/>
        <v>18.666666666666668</v>
      </c>
      <c r="J37" s="227">
        <v>5</v>
      </c>
      <c r="K37" s="229">
        <f t="shared" si="3"/>
        <v>6.666666666666667</v>
      </c>
    </row>
    <row r="38" spans="1:11">
      <c r="A38" s="466" t="s">
        <v>257</v>
      </c>
      <c r="B38" s="171" t="s">
        <v>134</v>
      </c>
      <c r="C38" s="166">
        <v>88</v>
      </c>
      <c r="D38" s="166">
        <v>6</v>
      </c>
      <c r="E38" s="167">
        <f t="shared" si="0"/>
        <v>6.8181818181818175</v>
      </c>
      <c r="F38" s="166">
        <v>8</v>
      </c>
      <c r="G38" s="167">
        <f t="shared" si="1"/>
        <v>9.0909090909090917</v>
      </c>
      <c r="H38" s="166">
        <v>6</v>
      </c>
      <c r="I38" s="167">
        <f t="shared" si="2"/>
        <v>6.8181818181818175</v>
      </c>
      <c r="J38" s="166">
        <v>68</v>
      </c>
      <c r="K38" s="230">
        <f t="shared" si="3"/>
        <v>77.272727272727266</v>
      </c>
    </row>
    <row r="39" spans="1:11">
      <c r="A39" s="466"/>
      <c r="B39" s="183" t="s">
        <v>135</v>
      </c>
      <c r="C39" s="185">
        <v>65</v>
      </c>
      <c r="D39" s="185">
        <v>4</v>
      </c>
      <c r="E39" s="186">
        <f t="shared" si="0"/>
        <v>6.1538461538461542</v>
      </c>
      <c r="F39" s="185">
        <v>6</v>
      </c>
      <c r="G39" s="186">
        <f t="shared" si="1"/>
        <v>9.2307692307692317</v>
      </c>
      <c r="H39" s="185">
        <v>4</v>
      </c>
      <c r="I39" s="186">
        <f t="shared" si="2"/>
        <v>6.1538461538461542</v>
      </c>
      <c r="J39" s="185">
        <v>51</v>
      </c>
      <c r="K39" s="226">
        <f t="shared" si="3"/>
        <v>78.461538461538467</v>
      </c>
    </row>
    <row r="40" spans="1:11">
      <c r="A40" s="466"/>
      <c r="B40" s="171" t="s">
        <v>191</v>
      </c>
      <c r="C40" s="166">
        <v>16</v>
      </c>
      <c r="D40" s="166">
        <v>0</v>
      </c>
      <c r="E40" s="167">
        <f t="shared" si="0"/>
        <v>0</v>
      </c>
      <c r="F40" s="166">
        <v>2</v>
      </c>
      <c r="G40" s="167">
        <f t="shared" si="1"/>
        <v>12.5</v>
      </c>
      <c r="H40" s="166">
        <v>1</v>
      </c>
      <c r="I40" s="167">
        <f t="shared" si="2"/>
        <v>6.25</v>
      </c>
      <c r="J40" s="166">
        <v>13</v>
      </c>
      <c r="K40" s="225">
        <f t="shared" si="3"/>
        <v>81.25</v>
      </c>
    </row>
    <row r="41" spans="1:11">
      <c r="A41" s="467"/>
      <c r="B41" s="184" t="s">
        <v>136</v>
      </c>
      <c r="C41" s="227">
        <v>7</v>
      </c>
      <c r="D41" s="227">
        <v>2</v>
      </c>
      <c r="E41" s="228">
        <f t="shared" si="0"/>
        <v>28.571428571428569</v>
      </c>
      <c r="F41" s="227">
        <v>0</v>
      </c>
      <c r="G41" s="228">
        <f t="shared" si="1"/>
        <v>0</v>
      </c>
      <c r="H41" s="227">
        <v>1</v>
      </c>
      <c r="I41" s="228">
        <f t="shared" si="2"/>
        <v>14.285714285714285</v>
      </c>
      <c r="J41" s="227">
        <v>4</v>
      </c>
      <c r="K41" s="229">
        <f t="shared" si="3"/>
        <v>57.142857142857139</v>
      </c>
    </row>
    <row r="42" spans="1:11">
      <c r="A42" s="468" t="s">
        <v>258</v>
      </c>
      <c r="B42" s="171" t="s">
        <v>134</v>
      </c>
      <c r="C42" s="166">
        <v>290</v>
      </c>
      <c r="D42" s="166">
        <v>161</v>
      </c>
      <c r="E42" s="167">
        <f t="shared" si="0"/>
        <v>55.517241379310342</v>
      </c>
      <c r="F42" s="166">
        <v>97</v>
      </c>
      <c r="G42" s="167">
        <f t="shared" si="1"/>
        <v>33.448275862068968</v>
      </c>
      <c r="H42" s="166">
        <v>32</v>
      </c>
      <c r="I42" s="167">
        <f t="shared" si="2"/>
        <v>11.03448275862069</v>
      </c>
      <c r="J42" s="166">
        <v>0</v>
      </c>
      <c r="K42" s="230">
        <f t="shared" si="3"/>
        <v>0</v>
      </c>
    </row>
    <row r="43" spans="1:11">
      <c r="A43" s="468"/>
      <c r="B43" s="183" t="s">
        <v>135</v>
      </c>
      <c r="C43" s="185">
        <v>208</v>
      </c>
      <c r="D43" s="185">
        <v>109</v>
      </c>
      <c r="E43" s="186">
        <f t="shared" si="0"/>
        <v>52.403846153846153</v>
      </c>
      <c r="F43" s="185">
        <v>79</v>
      </c>
      <c r="G43" s="186">
        <f t="shared" si="1"/>
        <v>37.980769230769226</v>
      </c>
      <c r="H43" s="185">
        <v>20</v>
      </c>
      <c r="I43" s="186">
        <f t="shared" si="2"/>
        <v>9.6153846153846168</v>
      </c>
      <c r="J43" s="185">
        <v>0</v>
      </c>
      <c r="K43" s="226">
        <f t="shared" si="3"/>
        <v>0</v>
      </c>
    </row>
    <row r="44" spans="1:11">
      <c r="A44" s="468"/>
      <c r="B44" s="171" t="s">
        <v>191</v>
      </c>
      <c r="C44" s="166">
        <v>39</v>
      </c>
      <c r="D44" s="166">
        <v>23</v>
      </c>
      <c r="E44" s="167">
        <f t="shared" si="0"/>
        <v>58.974358974358978</v>
      </c>
      <c r="F44" s="166">
        <v>8</v>
      </c>
      <c r="G44" s="167">
        <f t="shared" si="1"/>
        <v>20.512820512820511</v>
      </c>
      <c r="H44" s="166">
        <v>8</v>
      </c>
      <c r="I44" s="167">
        <f t="shared" si="2"/>
        <v>20.512820512820511</v>
      </c>
      <c r="J44" s="166">
        <v>0</v>
      </c>
      <c r="K44" s="225">
        <f t="shared" si="3"/>
        <v>0</v>
      </c>
    </row>
    <row r="45" spans="1:11">
      <c r="A45" s="469"/>
      <c r="B45" s="184" t="s">
        <v>136</v>
      </c>
      <c r="C45" s="227">
        <v>59</v>
      </c>
      <c r="D45" s="227">
        <v>39</v>
      </c>
      <c r="E45" s="228">
        <f t="shared" si="0"/>
        <v>66.101694915254242</v>
      </c>
      <c r="F45" s="227">
        <v>10</v>
      </c>
      <c r="G45" s="228">
        <f t="shared" si="1"/>
        <v>16.949152542372879</v>
      </c>
      <c r="H45" s="227">
        <v>10</v>
      </c>
      <c r="I45" s="228">
        <f t="shared" si="2"/>
        <v>16.949152542372879</v>
      </c>
      <c r="J45" s="227">
        <v>0</v>
      </c>
      <c r="K45" s="229">
        <f t="shared" si="3"/>
        <v>0</v>
      </c>
    </row>
    <row r="46" spans="1:11">
      <c r="A46" s="470" t="s">
        <v>46</v>
      </c>
      <c r="B46" s="171" t="s">
        <v>134</v>
      </c>
      <c r="C46" s="166">
        <v>1564</v>
      </c>
      <c r="D46" s="166">
        <v>940</v>
      </c>
      <c r="E46" s="167">
        <f t="shared" si="0"/>
        <v>60.102301790281331</v>
      </c>
      <c r="F46" s="166">
        <v>551</v>
      </c>
      <c r="G46" s="167">
        <f t="shared" si="1"/>
        <v>35.230179028132994</v>
      </c>
      <c r="H46" s="166">
        <v>50</v>
      </c>
      <c r="I46" s="167">
        <f t="shared" si="2"/>
        <v>3.1969309462915603</v>
      </c>
      <c r="J46" s="166">
        <v>23</v>
      </c>
      <c r="K46" s="230">
        <f t="shared" si="3"/>
        <v>1.4705882352941175</v>
      </c>
    </row>
    <row r="47" spans="1:11">
      <c r="A47" s="470"/>
      <c r="B47" s="183" t="s">
        <v>135</v>
      </c>
      <c r="C47" s="185">
        <v>1189</v>
      </c>
      <c r="D47" s="185">
        <v>721</v>
      </c>
      <c r="E47" s="186">
        <f t="shared" si="0"/>
        <v>60.639192598822547</v>
      </c>
      <c r="F47" s="185">
        <v>415</v>
      </c>
      <c r="G47" s="186">
        <f t="shared" si="1"/>
        <v>34.903280067283433</v>
      </c>
      <c r="H47" s="185">
        <v>36</v>
      </c>
      <c r="I47" s="186">
        <f t="shared" si="2"/>
        <v>3.0277544154751892</v>
      </c>
      <c r="J47" s="185">
        <v>17</v>
      </c>
      <c r="K47" s="226">
        <f t="shared" si="3"/>
        <v>1.4297729184188395</v>
      </c>
    </row>
    <row r="48" spans="1:11">
      <c r="A48" s="470"/>
      <c r="B48" s="171" t="s">
        <v>191</v>
      </c>
      <c r="C48" s="166">
        <v>258</v>
      </c>
      <c r="D48" s="166">
        <v>196</v>
      </c>
      <c r="E48" s="167">
        <f t="shared" si="0"/>
        <v>75.968992248062023</v>
      </c>
      <c r="F48" s="166">
        <v>57</v>
      </c>
      <c r="G48" s="167">
        <f t="shared" si="1"/>
        <v>22.093023255813954</v>
      </c>
      <c r="H48" s="166">
        <v>1</v>
      </c>
      <c r="I48" s="167">
        <f t="shared" si="2"/>
        <v>0.38759689922480622</v>
      </c>
      <c r="J48" s="166">
        <v>4</v>
      </c>
      <c r="K48" s="225">
        <f t="shared" si="3"/>
        <v>1.5503875968992249</v>
      </c>
    </row>
    <row r="49" spans="1:12">
      <c r="A49" s="471"/>
      <c r="B49" s="184" t="s">
        <v>136</v>
      </c>
      <c r="C49" s="227">
        <v>128</v>
      </c>
      <c r="D49" s="227">
        <v>34</v>
      </c>
      <c r="E49" s="228">
        <f t="shared" si="0"/>
        <v>26.5625</v>
      </c>
      <c r="F49" s="227">
        <v>79</v>
      </c>
      <c r="G49" s="228">
        <f t="shared" si="1"/>
        <v>61.71875</v>
      </c>
      <c r="H49" s="227">
        <v>13</v>
      </c>
      <c r="I49" s="228">
        <f t="shared" si="2"/>
        <v>10.15625</v>
      </c>
      <c r="J49" s="227">
        <v>2</v>
      </c>
      <c r="K49" s="229">
        <f t="shared" si="3"/>
        <v>1.5625</v>
      </c>
    </row>
    <row r="50" spans="1:12">
      <c r="A50" s="464" t="s">
        <v>116</v>
      </c>
      <c r="B50" s="171" t="s">
        <v>134</v>
      </c>
      <c r="C50" s="166">
        <v>909</v>
      </c>
      <c r="D50" s="166">
        <v>556</v>
      </c>
      <c r="E50" s="167">
        <f t="shared" si="0"/>
        <v>61.166116611661167</v>
      </c>
      <c r="F50" s="166">
        <v>152</v>
      </c>
      <c r="G50" s="167">
        <f t="shared" si="1"/>
        <v>16.721672167216724</v>
      </c>
      <c r="H50" s="166">
        <v>201</v>
      </c>
      <c r="I50" s="167">
        <f t="shared" si="2"/>
        <v>22.112211221122113</v>
      </c>
      <c r="J50" s="166">
        <v>0</v>
      </c>
      <c r="K50" s="230">
        <f t="shared" si="3"/>
        <v>0</v>
      </c>
    </row>
    <row r="51" spans="1:12">
      <c r="A51" s="464"/>
      <c r="B51" s="183" t="s">
        <v>135</v>
      </c>
      <c r="C51" s="185">
        <v>644</v>
      </c>
      <c r="D51" s="185">
        <v>415</v>
      </c>
      <c r="E51" s="186">
        <f t="shared" si="0"/>
        <v>64.440993788819881</v>
      </c>
      <c r="F51" s="185">
        <v>106</v>
      </c>
      <c r="G51" s="231">
        <f t="shared" si="1"/>
        <v>16.459627329192546</v>
      </c>
      <c r="H51" s="185">
        <v>123</v>
      </c>
      <c r="I51" s="186">
        <f t="shared" si="2"/>
        <v>19.099378881987576</v>
      </c>
      <c r="J51" s="185">
        <v>0</v>
      </c>
      <c r="K51" s="226">
        <f t="shared" si="3"/>
        <v>0</v>
      </c>
    </row>
    <row r="52" spans="1:12">
      <c r="A52" s="464"/>
      <c r="B52" s="171" t="s">
        <v>191</v>
      </c>
      <c r="C52" s="166">
        <v>140</v>
      </c>
      <c r="D52" s="166">
        <v>106</v>
      </c>
      <c r="E52" s="167">
        <f t="shared" si="0"/>
        <v>75.714285714285708</v>
      </c>
      <c r="F52" s="166">
        <v>11</v>
      </c>
      <c r="G52" s="167">
        <f t="shared" si="1"/>
        <v>7.8571428571428568</v>
      </c>
      <c r="H52" s="166">
        <v>23</v>
      </c>
      <c r="I52" s="167">
        <f t="shared" si="2"/>
        <v>16.428571428571427</v>
      </c>
      <c r="J52" s="166">
        <v>0</v>
      </c>
      <c r="K52" s="225">
        <f t="shared" si="3"/>
        <v>0</v>
      </c>
    </row>
    <row r="53" spans="1:12">
      <c r="A53" s="465"/>
      <c r="B53" s="184" t="s">
        <v>136</v>
      </c>
      <c r="C53" s="227">
        <v>154</v>
      </c>
      <c r="D53" s="227">
        <v>58</v>
      </c>
      <c r="E53" s="228">
        <f t="shared" si="0"/>
        <v>37.662337662337663</v>
      </c>
      <c r="F53" s="227">
        <v>35</v>
      </c>
      <c r="G53" s="228">
        <f t="shared" si="1"/>
        <v>22.727272727272727</v>
      </c>
      <c r="H53" s="227">
        <v>61</v>
      </c>
      <c r="I53" s="228">
        <f t="shared" si="2"/>
        <v>39.61038961038961</v>
      </c>
      <c r="J53" s="227">
        <v>0</v>
      </c>
      <c r="K53" s="229">
        <f t="shared" si="3"/>
        <v>0</v>
      </c>
    </row>
    <row r="54" spans="1:12">
      <c r="A54" s="470" t="s">
        <v>40</v>
      </c>
      <c r="B54" s="171" t="s">
        <v>134</v>
      </c>
      <c r="C54" s="166">
        <v>2780</v>
      </c>
      <c r="D54" s="166">
        <v>1468</v>
      </c>
      <c r="E54" s="167">
        <f t="shared" si="0"/>
        <v>52.805755395683448</v>
      </c>
      <c r="F54" s="166">
        <v>1268</v>
      </c>
      <c r="G54" s="167">
        <f t="shared" si="1"/>
        <v>45.611510791366904</v>
      </c>
      <c r="H54" s="166">
        <f>C54-D54-F54-J54</f>
        <v>43</v>
      </c>
      <c r="I54" s="167">
        <f t="shared" si="2"/>
        <v>1.5467625899280575</v>
      </c>
      <c r="J54" s="166">
        <v>1</v>
      </c>
      <c r="K54" s="230">
        <f t="shared" si="3"/>
        <v>3.5971223021582732E-2</v>
      </c>
      <c r="L54" s="215"/>
    </row>
    <row r="55" spans="1:12">
      <c r="A55" s="470"/>
      <c r="B55" s="183" t="s">
        <v>135</v>
      </c>
      <c r="C55" s="185">
        <v>2234</v>
      </c>
      <c r="D55" s="185">
        <v>1195</v>
      </c>
      <c r="E55" s="186">
        <f t="shared" si="0"/>
        <v>53.491495076096683</v>
      </c>
      <c r="F55" s="185">
        <v>1006</v>
      </c>
      <c r="G55" s="186">
        <f t="shared" si="1"/>
        <v>45.031333930170099</v>
      </c>
      <c r="H55" s="185">
        <v>33</v>
      </c>
      <c r="I55" s="186">
        <f t="shared" si="2"/>
        <v>1.477170993733214</v>
      </c>
      <c r="J55" s="185">
        <v>0</v>
      </c>
      <c r="K55" s="226">
        <f t="shared" si="3"/>
        <v>0</v>
      </c>
    </row>
    <row r="56" spans="1:12">
      <c r="A56" s="470"/>
      <c r="B56" s="171" t="s">
        <v>191</v>
      </c>
      <c r="C56" s="166">
        <v>389</v>
      </c>
      <c r="D56" s="166">
        <v>227</v>
      </c>
      <c r="E56" s="167">
        <f t="shared" si="0"/>
        <v>58.354755784061695</v>
      </c>
      <c r="F56" s="166">
        <v>155</v>
      </c>
      <c r="G56" s="167">
        <f t="shared" si="1"/>
        <v>39.84575835475578</v>
      </c>
      <c r="H56" s="166">
        <v>7</v>
      </c>
      <c r="I56" s="167">
        <f t="shared" si="2"/>
        <v>1.7994858611825193</v>
      </c>
      <c r="J56" s="166">
        <v>0</v>
      </c>
      <c r="K56" s="225">
        <f t="shared" si="3"/>
        <v>0</v>
      </c>
    </row>
    <row r="57" spans="1:12">
      <c r="A57" s="471"/>
      <c r="B57" s="184" t="s">
        <v>136</v>
      </c>
      <c r="C57" s="227">
        <v>158</v>
      </c>
      <c r="D57" s="227">
        <v>46</v>
      </c>
      <c r="E57" s="228">
        <f t="shared" si="0"/>
        <v>29.11392405063291</v>
      </c>
      <c r="F57" s="227">
        <v>107</v>
      </c>
      <c r="G57" s="228">
        <f t="shared" si="1"/>
        <v>67.721518987341767</v>
      </c>
      <c r="H57" s="227">
        <v>4</v>
      </c>
      <c r="I57" s="228">
        <f t="shared" si="2"/>
        <v>2.5316455696202533</v>
      </c>
      <c r="J57" s="227">
        <v>1</v>
      </c>
      <c r="K57" s="229">
        <f t="shared" si="3"/>
        <v>0.63291139240506333</v>
      </c>
    </row>
    <row r="58" spans="1:12" s="196" customFormat="1" ht="45" customHeight="1">
      <c r="A58" s="463" t="s">
        <v>184</v>
      </c>
      <c r="B58" s="463"/>
      <c r="C58" s="463"/>
      <c r="D58" s="463"/>
      <c r="E58" s="463"/>
      <c r="F58" s="463"/>
      <c r="G58" s="463"/>
      <c r="H58" s="463"/>
      <c r="I58" s="463"/>
      <c r="J58" s="463"/>
      <c r="K58" s="463"/>
    </row>
    <row r="59" spans="1:12" s="196" customFormat="1"/>
    <row r="60" spans="1:12" s="196" customFormat="1"/>
    <row r="61" spans="1:12" s="196" customFormat="1"/>
    <row r="62" spans="1:12" s="196" customFormat="1"/>
    <row r="63" spans="1:12" s="196" customFormat="1"/>
    <row r="64" spans="1:12" s="196" customFormat="1"/>
    <row r="65" s="196" customFormat="1"/>
    <row r="66" s="196" customFormat="1"/>
    <row r="67" s="196" customFormat="1"/>
    <row r="68" s="196" customFormat="1"/>
    <row r="69" s="196" customFormat="1"/>
    <row r="70" s="196" customFormat="1"/>
    <row r="71" s="196" customFormat="1"/>
    <row r="72" s="196" customFormat="1"/>
    <row r="73" s="196" customFormat="1"/>
    <row r="74" s="196" customFormat="1"/>
    <row r="75" s="196" customFormat="1"/>
    <row r="76" s="196" customFormat="1"/>
    <row r="77" s="196" customFormat="1"/>
    <row r="78" s="196" customFormat="1"/>
    <row r="79" s="196" customFormat="1"/>
    <row r="80" s="196" customFormat="1"/>
    <row r="81" s="196" customFormat="1"/>
    <row r="82" s="196" customFormat="1"/>
    <row r="83" s="196" customFormat="1"/>
    <row r="84" s="196" customFormat="1"/>
    <row r="85" s="196" customFormat="1"/>
    <row r="86" s="196" customFormat="1"/>
    <row r="87" s="196" customFormat="1"/>
    <row r="88" s="196" customFormat="1"/>
    <row r="89" s="196" customFormat="1"/>
    <row r="90" s="196" customFormat="1"/>
    <row r="91" s="196" customFormat="1"/>
    <row r="92" s="196" customFormat="1"/>
    <row r="93" s="196" customFormat="1"/>
    <row r="94" s="196" customFormat="1"/>
    <row r="95" s="196" customFormat="1"/>
    <row r="96" s="196" customFormat="1"/>
    <row r="97" s="196" customFormat="1"/>
    <row r="98" s="196" customFormat="1"/>
    <row r="99" s="196" customFormat="1"/>
    <row r="100" s="196" customFormat="1"/>
    <row r="101" s="196" customFormat="1"/>
    <row r="102" s="196" customFormat="1"/>
    <row r="103" s="196" customFormat="1"/>
    <row r="104" s="196" customFormat="1"/>
    <row r="105" s="196" customFormat="1"/>
    <row r="106" s="196" customFormat="1"/>
    <row r="107" s="196" customFormat="1"/>
    <row r="108" s="196" customFormat="1"/>
    <row r="109" s="196" customFormat="1"/>
    <row r="110" s="196" customFormat="1"/>
    <row r="111" s="196" customFormat="1"/>
    <row r="112" s="196" customFormat="1"/>
    <row r="113" s="196" customFormat="1"/>
    <row r="114" s="196" customFormat="1"/>
    <row r="115" s="196" customFormat="1"/>
    <row r="116" s="196" customFormat="1"/>
    <row r="117" s="196" customFormat="1"/>
    <row r="118" s="196" customFormat="1"/>
    <row r="119" s="196" customFormat="1"/>
    <row r="120" s="196" customFormat="1"/>
    <row r="121" s="196" customFormat="1"/>
    <row r="122" s="196" customFormat="1"/>
    <row r="123" s="196" customFormat="1"/>
    <row r="124" s="196" customFormat="1"/>
    <row r="125" s="196" customFormat="1"/>
    <row r="126" s="196" customFormat="1"/>
    <row r="127" s="196" customFormat="1"/>
    <row r="128" s="196" customFormat="1"/>
    <row r="129" s="196" customFormat="1"/>
    <row r="130" s="196" customFormat="1"/>
    <row r="131" s="196" customFormat="1"/>
    <row r="132" s="196" customFormat="1"/>
    <row r="133" s="196" customFormat="1"/>
    <row r="134" s="196" customFormat="1"/>
    <row r="135" s="196" customFormat="1"/>
    <row r="136" s="196" customFormat="1"/>
    <row r="137" s="196" customFormat="1"/>
    <row r="138" s="196" customFormat="1"/>
    <row r="139" s="196" customFormat="1"/>
    <row r="140" s="196" customFormat="1"/>
    <row r="141" s="196" customFormat="1"/>
    <row r="142" s="196" customFormat="1"/>
    <row r="143" s="196" customFormat="1"/>
    <row r="144" s="196" customFormat="1"/>
    <row r="145" s="196" customFormat="1"/>
    <row r="146" s="196" customFormat="1"/>
    <row r="147" s="196" customFormat="1"/>
    <row r="148" s="196" customFormat="1"/>
    <row r="149" s="196" customFormat="1"/>
    <row r="150" s="196" customFormat="1"/>
    <row r="151" s="196" customFormat="1"/>
    <row r="152" s="196" customFormat="1"/>
    <row r="153" s="196" customFormat="1"/>
    <row r="154" s="196" customFormat="1"/>
    <row r="155" s="196" customFormat="1"/>
    <row r="156" s="196" customFormat="1"/>
    <row r="157" s="196" customFormat="1"/>
    <row r="158" s="196" customFormat="1"/>
    <row r="159" s="196" customFormat="1"/>
    <row r="160" s="196" customFormat="1"/>
    <row r="161" s="196" customFormat="1"/>
    <row r="162" s="196" customFormat="1"/>
    <row r="163" s="196" customFormat="1"/>
    <row r="164" s="196" customFormat="1"/>
    <row r="165" s="196" customFormat="1"/>
    <row r="166" s="196" customFormat="1"/>
    <row r="167" s="196" customFormat="1"/>
    <row r="168" s="196" customFormat="1"/>
    <row r="169" s="196" customFormat="1"/>
    <row r="170" s="196" customFormat="1"/>
    <row r="171" s="196" customFormat="1"/>
    <row r="172" s="196" customFormat="1"/>
    <row r="173" s="196" customFormat="1"/>
    <row r="174" s="196" customFormat="1"/>
    <row r="175" s="196" customFormat="1"/>
    <row r="176" s="196" customFormat="1"/>
    <row r="177" s="196" customFormat="1"/>
    <row r="178" s="196" customFormat="1"/>
    <row r="179" s="196" customFormat="1"/>
    <row r="180" s="196" customFormat="1"/>
    <row r="181" s="196" customFormat="1"/>
    <row r="182" s="196" customFormat="1"/>
    <row r="183" s="196" customFormat="1"/>
    <row r="184" s="196" customFormat="1"/>
    <row r="185" s="196" customFormat="1"/>
    <row r="186" s="196" customFormat="1"/>
    <row r="187" s="196" customFormat="1"/>
    <row r="188" s="196" customFormat="1"/>
    <row r="189" s="196" customFormat="1"/>
    <row r="190" s="196" customFormat="1"/>
    <row r="191" s="196" customFormat="1"/>
    <row r="192" s="196" customFormat="1"/>
    <row r="193" s="196" customFormat="1"/>
    <row r="194" s="196" customFormat="1"/>
    <row r="195" s="196" customFormat="1"/>
    <row r="196" s="196" customFormat="1"/>
    <row r="197" s="196" customFormat="1"/>
    <row r="198" s="196" customFormat="1"/>
    <row r="199" s="196" customFormat="1"/>
    <row r="200" s="196" customFormat="1"/>
    <row r="201" s="196" customFormat="1"/>
    <row r="202" s="196" customFormat="1"/>
    <row r="203" s="196" customFormat="1"/>
    <row r="204" s="196" customFormat="1"/>
    <row r="205" s="196" customFormat="1"/>
    <row r="206" s="196" customFormat="1"/>
    <row r="207" s="196" customFormat="1"/>
    <row r="208" s="196" customFormat="1"/>
    <row r="209" s="196" customFormat="1"/>
    <row r="210" s="196" customFormat="1"/>
    <row r="211" s="196" customFormat="1"/>
    <row r="212" s="196" customFormat="1"/>
    <row r="213" s="196" customFormat="1"/>
    <row r="214" s="196" customFormat="1"/>
    <row r="215" s="196" customFormat="1"/>
    <row r="216" s="196" customFormat="1"/>
    <row r="217" s="196" customFormat="1"/>
    <row r="218" s="196" customFormat="1"/>
    <row r="219" s="196" customFormat="1"/>
    <row r="220" s="196" customFormat="1"/>
  </sheetData>
  <mergeCells count="24">
    <mergeCell ref="H4:I4"/>
    <mergeCell ref="J4:K4"/>
    <mergeCell ref="D3:K3"/>
    <mergeCell ref="A3:A5"/>
    <mergeCell ref="B3:B5"/>
    <mergeCell ref="C3:C4"/>
    <mergeCell ref="D4:E4"/>
    <mergeCell ref="F4:G4"/>
    <mergeCell ref="A1:K1"/>
    <mergeCell ref="A58:K58"/>
    <mergeCell ref="A34:A37"/>
    <mergeCell ref="A38:A41"/>
    <mergeCell ref="A42:A45"/>
    <mergeCell ref="A46:A49"/>
    <mergeCell ref="A50:A53"/>
    <mergeCell ref="A54:A57"/>
    <mergeCell ref="A30:A33"/>
    <mergeCell ref="A2:K2"/>
    <mergeCell ref="A6:A9"/>
    <mergeCell ref="A10:A13"/>
    <mergeCell ref="A14:A17"/>
    <mergeCell ref="A18:A21"/>
    <mergeCell ref="A22:A25"/>
    <mergeCell ref="A26:A29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68" orientation="portrait" r:id="rId1"/>
  <headerFooter>
    <oddHeader>&amp;CBildungsbericht 2020 - Tabellen F1</oddHeader>
  </headerFooter>
  <ignoredErrors>
    <ignoredError sqref="G10:H5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H1"/>
    </sheetView>
  </sheetViews>
  <sheetFormatPr baseColWidth="10" defaultColWidth="11.42578125" defaultRowHeight="12.75"/>
  <cols>
    <col min="1" max="16384" width="11.42578125" style="190"/>
  </cols>
  <sheetData>
    <row r="1" spans="1:8" ht="24" customHeight="1">
      <c r="A1" s="361" t="s">
        <v>29</v>
      </c>
      <c r="B1" s="361"/>
      <c r="C1" s="361"/>
      <c r="D1" s="361"/>
      <c r="E1" s="361"/>
      <c r="F1" s="361"/>
      <c r="G1" s="361"/>
      <c r="H1" s="361"/>
    </row>
    <row r="2" spans="1:8" ht="30" customHeight="1">
      <c r="A2" s="360" t="s">
        <v>225</v>
      </c>
      <c r="B2" s="360"/>
      <c r="C2" s="360"/>
      <c r="D2" s="360"/>
      <c r="E2" s="360"/>
      <c r="F2" s="360"/>
      <c r="G2" s="360"/>
      <c r="H2" s="360"/>
    </row>
    <row r="22" spans="1:8" ht="24.75" customHeight="1">
      <c r="A22" s="362" t="s">
        <v>228</v>
      </c>
      <c r="B22" s="362"/>
      <c r="C22" s="362"/>
      <c r="D22" s="362"/>
      <c r="E22" s="362"/>
      <c r="F22" s="362"/>
      <c r="G22" s="362"/>
      <c r="H22" s="362"/>
    </row>
    <row r="23" spans="1:8">
      <c r="A23" s="362" t="s">
        <v>218</v>
      </c>
      <c r="B23" s="362"/>
      <c r="C23" s="362"/>
      <c r="D23" s="362"/>
      <c r="E23" s="362"/>
      <c r="F23" s="362"/>
      <c r="G23" s="362"/>
      <c r="H23" s="362"/>
    </row>
    <row r="24" spans="1:8">
      <c r="A24" s="362" t="s">
        <v>227</v>
      </c>
      <c r="B24" s="362"/>
      <c r="C24" s="362"/>
      <c r="D24" s="362"/>
      <c r="E24" s="362"/>
      <c r="F24" s="362"/>
      <c r="G24" s="362"/>
      <c r="H24" s="362"/>
    </row>
    <row r="25" spans="1:8">
      <c r="A25" s="359" t="s">
        <v>226</v>
      </c>
      <c r="B25" s="359"/>
      <c r="C25" s="359"/>
      <c r="D25" s="359"/>
      <c r="E25" s="359"/>
      <c r="F25" s="359"/>
      <c r="G25" s="359"/>
      <c r="H25" s="359"/>
    </row>
  </sheetData>
  <mergeCells count="6">
    <mergeCell ref="A25:H25"/>
    <mergeCell ref="A2:H2"/>
    <mergeCell ref="A1:H1"/>
    <mergeCell ref="A24:H24"/>
    <mergeCell ref="A23:H23"/>
    <mergeCell ref="A22:H22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J9" sqref="J9"/>
    </sheetView>
  </sheetViews>
  <sheetFormatPr baseColWidth="10" defaultColWidth="11.42578125" defaultRowHeight="12.75"/>
  <cols>
    <col min="1" max="16384" width="11.42578125" style="190"/>
  </cols>
  <sheetData>
    <row r="1" spans="1:8" ht="24" customHeight="1">
      <c r="A1" s="361" t="s">
        <v>29</v>
      </c>
      <c r="B1" s="361"/>
      <c r="C1" s="361"/>
      <c r="D1" s="361"/>
      <c r="E1" s="361"/>
      <c r="F1" s="361"/>
      <c r="G1" s="361"/>
      <c r="H1" s="361"/>
    </row>
    <row r="2" spans="1:8" ht="15" customHeight="1">
      <c r="A2" s="363" t="s">
        <v>219</v>
      </c>
      <c r="B2" s="363"/>
      <c r="C2" s="363"/>
      <c r="D2" s="363"/>
      <c r="E2" s="363"/>
      <c r="F2" s="363"/>
      <c r="G2" s="363"/>
      <c r="H2" s="363"/>
    </row>
    <row r="26" spans="1:8">
      <c r="A26" s="237"/>
    </row>
    <row r="32" spans="1:8" ht="25.5" customHeight="1">
      <c r="A32" s="365" t="s">
        <v>229</v>
      </c>
      <c r="B32" s="365"/>
      <c r="C32" s="365"/>
      <c r="D32" s="365"/>
      <c r="E32" s="365"/>
      <c r="F32" s="365"/>
      <c r="G32" s="365"/>
      <c r="H32" s="365"/>
    </row>
    <row r="33" spans="1:8">
      <c r="A33" s="364" t="s">
        <v>220</v>
      </c>
      <c r="B33" s="364"/>
      <c r="C33" s="364"/>
      <c r="D33" s="364"/>
      <c r="E33" s="364"/>
      <c r="F33" s="364"/>
      <c r="G33" s="364"/>
      <c r="H33" s="364"/>
    </row>
    <row r="34" spans="1:8">
      <c r="A34" s="364" t="s">
        <v>221</v>
      </c>
      <c r="B34" s="364"/>
      <c r="C34" s="364"/>
      <c r="D34" s="364"/>
      <c r="E34" s="364"/>
      <c r="F34" s="364"/>
      <c r="G34" s="364"/>
      <c r="H34" s="364"/>
    </row>
    <row r="35" spans="1:8">
      <c r="A35" s="364" t="s">
        <v>222</v>
      </c>
      <c r="B35" s="364"/>
      <c r="C35" s="364"/>
      <c r="D35" s="364"/>
      <c r="E35" s="364"/>
      <c r="F35" s="364"/>
      <c r="G35" s="364"/>
      <c r="H35" s="364"/>
    </row>
    <row r="36" spans="1:8">
      <c r="A36" s="364" t="s">
        <v>230</v>
      </c>
      <c r="B36" s="364"/>
      <c r="C36" s="364"/>
      <c r="D36" s="364"/>
      <c r="E36" s="364"/>
      <c r="F36" s="364"/>
      <c r="G36" s="364"/>
      <c r="H36" s="364"/>
    </row>
    <row r="37" spans="1:8">
      <c r="A37" s="359" t="s">
        <v>231</v>
      </c>
      <c r="B37" s="359"/>
      <c r="C37" s="359"/>
      <c r="D37" s="359"/>
      <c r="E37" s="359"/>
      <c r="F37" s="359"/>
      <c r="G37" s="359"/>
      <c r="H37" s="359"/>
    </row>
  </sheetData>
  <mergeCells count="8">
    <mergeCell ref="A37:H37"/>
    <mergeCell ref="A1:H1"/>
    <mergeCell ref="A2:H2"/>
    <mergeCell ref="A36:H36"/>
    <mergeCell ref="A35:H35"/>
    <mergeCell ref="A34:H34"/>
    <mergeCell ref="A33:H33"/>
    <mergeCell ref="A32:H32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L35" sqref="L35"/>
    </sheetView>
  </sheetViews>
  <sheetFormatPr baseColWidth="10" defaultColWidth="11.42578125" defaultRowHeight="12.75"/>
  <cols>
    <col min="1" max="16384" width="11.42578125" style="190"/>
  </cols>
  <sheetData>
    <row r="1" spans="1:8" ht="24" customHeight="1">
      <c r="A1" s="361" t="s">
        <v>29</v>
      </c>
      <c r="B1" s="361"/>
      <c r="C1" s="361"/>
      <c r="D1" s="361"/>
      <c r="E1" s="361"/>
      <c r="F1" s="361"/>
      <c r="G1" s="361"/>
      <c r="H1" s="361"/>
    </row>
    <row r="2" spans="1:8" ht="15" customHeight="1">
      <c r="A2" s="363" t="s">
        <v>223</v>
      </c>
      <c r="B2" s="363"/>
      <c r="C2" s="363"/>
      <c r="D2" s="363"/>
      <c r="E2" s="363"/>
      <c r="F2" s="363"/>
      <c r="G2" s="363"/>
      <c r="H2" s="363"/>
    </row>
    <row r="31" spans="1:8" ht="9" customHeight="1"/>
    <row r="32" spans="1:8" ht="25.5" customHeight="1">
      <c r="A32" s="366" t="s">
        <v>248</v>
      </c>
      <c r="B32" s="366"/>
      <c r="C32" s="366"/>
      <c r="D32" s="366"/>
      <c r="E32" s="366"/>
      <c r="F32" s="366"/>
      <c r="G32" s="366"/>
      <c r="H32" s="366"/>
    </row>
    <row r="33" spans="1:8">
      <c r="A33" s="359" t="s">
        <v>232</v>
      </c>
      <c r="B33" s="359"/>
      <c r="C33" s="359"/>
      <c r="D33" s="359"/>
      <c r="E33" s="359"/>
      <c r="F33" s="359"/>
      <c r="G33" s="359"/>
      <c r="H33" s="359"/>
    </row>
  </sheetData>
  <mergeCells count="4">
    <mergeCell ref="A1:H1"/>
    <mergeCell ref="A2:H2"/>
    <mergeCell ref="A32:H32"/>
    <mergeCell ref="A33:H33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K24" sqref="K24"/>
    </sheetView>
  </sheetViews>
  <sheetFormatPr baseColWidth="10" defaultColWidth="11.42578125" defaultRowHeight="12.75"/>
  <cols>
    <col min="1" max="16384" width="11.42578125" style="190"/>
  </cols>
  <sheetData>
    <row r="1" spans="1:8" ht="24" customHeight="1">
      <c r="A1" s="361" t="s">
        <v>29</v>
      </c>
      <c r="B1" s="361"/>
      <c r="C1" s="361"/>
      <c r="D1" s="361"/>
      <c r="E1" s="361"/>
      <c r="F1" s="361"/>
      <c r="G1" s="361"/>
      <c r="H1" s="361"/>
    </row>
    <row r="2" spans="1:8" ht="15" customHeight="1">
      <c r="A2" s="363" t="s">
        <v>247</v>
      </c>
      <c r="B2" s="363"/>
      <c r="C2" s="363"/>
      <c r="D2" s="363"/>
      <c r="E2" s="363"/>
      <c r="F2" s="363"/>
      <c r="G2" s="363"/>
      <c r="H2" s="363"/>
    </row>
    <row r="3" spans="1:8">
      <c r="A3" s="190" t="s">
        <v>224</v>
      </c>
    </row>
    <row r="25" spans="1:8" ht="6" customHeight="1"/>
    <row r="26" spans="1:8">
      <c r="A26" s="367" t="s">
        <v>233</v>
      </c>
      <c r="B26" s="367"/>
      <c r="C26" s="367"/>
      <c r="D26" s="367"/>
      <c r="E26" s="367"/>
      <c r="F26" s="367"/>
      <c r="G26" s="367"/>
      <c r="H26" s="367"/>
    </row>
    <row r="27" spans="1:8">
      <c r="A27" s="359" t="s">
        <v>234</v>
      </c>
      <c r="B27" s="359"/>
      <c r="C27" s="359"/>
      <c r="D27" s="359"/>
      <c r="E27" s="359"/>
      <c r="F27" s="359"/>
      <c r="G27" s="359"/>
      <c r="H27" s="359"/>
    </row>
  </sheetData>
  <mergeCells count="4">
    <mergeCell ref="A1:H1"/>
    <mergeCell ref="A2:H2"/>
    <mergeCell ref="A27:H27"/>
    <mergeCell ref="A26:H26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showGridLines="0" zoomScaleNormal="100" zoomScaleSheetLayoutView="90" workbookViewId="0">
      <selection activeCell="M16" sqref="M16"/>
    </sheetView>
  </sheetViews>
  <sheetFormatPr baseColWidth="10" defaultColWidth="9.85546875" defaultRowHeight="12.75"/>
  <cols>
    <col min="1" max="16384" width="9.85546875" style="68"/>
  </cols>
  <sheetData>
    <row r="1" spans="1:9" ht="24" customHeight="1">
      <c r="A1" s="361" t="s">
        <v>29</v>
      </c>
      <c r="B1" s="361"/>
      <c r="C1" s="361"/>
      <c r="D1" s="361"/>
      <c r="E1" s="361"/>
      <c r="F1" s="361"/>
      <c r="G1" s="361"/>
      <c r="H1" s="361"/>
      <c r="I1" s="361"/>
    </row>
    <row r="2" spans="1:9" ht="30" customHeight="1">
      <c r="A2" s="370" t="s">
        <v>197</v>
      </c>
      <c r="B2" s="370"/>
      <c r="C2" s="370"/>
      <c r="D2" s="370"/>
      <c r="E2" s="370"/>
      <c r="F2" s="370"/>
      <c r="G2" s="370"/>
      <c r="H2" s="370"/>
      <c r="I2" s="370"/>
    </row>
    <row r="3" spans="1:9" ht="12.75" customHeight="1">
      <c r="A3" s="232"/>
      <c r="B3" s="232"/>
      <c r="C3" s="232"/>
      <c r="D3" s="232"/>
      <c r="E3" s="232"/>
      <c r="F3" s="232"/>
      <c r="G3" s="232"/>
      <c r="H3" s="233"/>
      <c r="I3" s="233"/>
    </row>
    <row r="4" spans="1:9" ht="12.75" customHeight="1">
      <c r="A4" s="233"/>
      <c r="B4" s="233"/>
      <c r="C4" s="233"/>
      <c r="D4" s="233"/>
      <c r="E4" s="233"/>
      <c r="F4" s="233"/>
      <c r="G4" s="233"/>
      <c r="H4" s="233"/>
      <c r="I4" s="233"/>
    </row>
    <row r="5" spans="1:9" ht="12.75" customHeight="1">
      <c r="A5" s="233"/>
      <c r="B5" s="233"/>
      <c r="C5" s="233"/>
      <c r="D5" s="233"/>
      <c r="E5" s="233"/>
      <c r="F5" s="233"/>
      <c r="G5" s="233"/>
      <c r="H5" s="233"/>
      <c r="I5" s="233"/>
    </row>
    <row r="6" spans="1:9" ht="12.75" customHeight="1">
      <c r="A6" s="233"/>
      <c r="B6" s="233"/>
      <c r="C6" s="233"/>
      <c r="D6" s="233"/>
      <c r="E6" s="233"/>
      <c r="F6" s="233"/>
      <c r="G6" s="233"/>
      <c r="H6" s="233"/>
      <c r="I6" s="233"/>
    </row>
    <row r="7" spans="1:9" ht="12.75" customHeight="1">
      <c r="A7" s="233"/>
      <c r="B7" s="233"/>
      <c r="C7" s="233"/>
      <c r="D7" s="233"/>
      <c r="E7" s="233"/>
      <c r="F7" s="233"/>
      <c r="G7" s="233"/>
      <c r="H7" s="233"/>
      <c r="I7" s="233"/>
    </row>
    <row r="8" spans="1:9" ht="12.75" customHeight="1">
      <c r="A8" s="233"/>
      <c r="B8" s="233"/>
      <c r="C8" s="233"/>
      <c r="D8" s="233"/>
      <c r="E8" s="233"/>
      <c r="F8" s="233"/>
      <c r="G8" s="233"/>
      <c r="H8" s="233"/>
      <c r="I8" s="233"/>
    </row>
    <row r="9" spans="1:9" ht="12.75" customHeight="1">
      <c r="A9" s="233"/>
      <c r="B9" s="233"/>
      <c r="C9" s="233"/>
      <c r="D9" s="233"/>
      <c r="E9" s="233"/>
      <c r="F9" s="233"/>
      <c r="G9" s="233"/>
      <c r="H9" s="233"/>
      <c r="I9" s="233"/>
    </row>
    <row r="10" spans="1:9" ht="12.75" customHeight="1">
      <c r="A10" s="233"/>
      <c r="B10" s="233"/>
      <c r="C10" s="233"/>
      <c r="D10" s="233"/>
      <c r="E10" s="233"/>
      <c r="F10" s="233"/>
      <c r="G10" s="233"/>
      <c r="H10" s="233"/>
      <c r="I10" s="233"/>
    </row>
    <row r="11" spans="1:9" ht="12.75" customHeight="1">
      <c r="A11" s="233"/>
      <c r="B11" s="233"/>
      <c r="C11" s="233"/>
      <c r="D11" s="233"/>
      <c r="E11" s="233"/>
      <c r="F11" s="233"/>
      <c r="G11" s="233"/>
      <c r="H11" s="233"/>
      <c r="I11" s="233"/>
    </row>
    <row r="12" spans="1:9" ht="12.75" customHeight="1">
      <c r="A12" s="233"/>
      <c r="B12" s="233"/>
      <c r="C12" s="233"/>
      <c r="D12" s="233"/>
      <c r="E12" s="233"/>
      <c r="F12" s="233"/>
      <c r="G12" s="233"/>
      <c r="H12" s="233"/>
      <c r="I12" s="233"/>
    </row>
    <row r="13" spans="1:9" ht="12.75" customHeight="1">
      <c r="A13" s="233"/>
      <c r="B13" s="233"/>
      <c r="C13" s="233"/>
      <c r="D13" s="233"/>
      <c r="E13" s="233"/>
      <c r="F13" s="233"/>
      <c r="G13" s="233"/>
      <c r="H13" s="233"/>
      <c r="I13" s="233"/>
    </row>
    <row r="14" spans="1:9" ht="12.75" customHeight="1">
      <c r="A14" s="233"/>
      <c r="B14" s="233"/>
      <c r="C14" s="233"/>
      <c r="D14" s="233"/>
      <c r="E14" s="233"/>
      <c r="F14" s="233"/>
      <c r="G14" s="233"/>
      <c r="H14" s="233"/>
      <c r="I14" s="233"/>
    </row>
    <row r="15" spans="1:9" ht="12.75" customHeight="1">
      <c r="A15" s="233"/>
      <c r="B15" s="233"/>
      <c r="C15" s="233"/>
      <c r="D15" s="233"/>
      <c r="E15" s="233"/>
      <c r="F15" s="233"/>
      <c r="G15" s="233"/>
      <c r="H15" s="233"/>
      <c r="I15" s="233"/>
    </row>
    <row r="16" spans="1:9" ht="12.75" customHeight="1">
      <c r="A16" s="233"/>
      <c r="B16" s="233"/>
      <c r="C16" s="233"/>
      <c r="D16" s="233"/>
      <c r="E16" s="233"/>
      <c r="F16" s="233"/>
      <c r="G16" s="233"/>
      <c r="H16" s="233"/>
      <c r="I16" s="233"/>
    </row>
    <row r="17" spans="1:9" ht="12.75" customHeight="1">
      <c r="A17" s="233"/>
      <c r="B17" s="233"/>
      <c r="C17" s="233"/>
      <c r="D17" s="233"/>
      <c r="E17" s="233"/>
      <c r="F17" s="233"/>
      <c r="G17" s="233"/>
      <c r="H17" s="233"/>
      <c r="I17" s="233"/>
    </row>
    <row r="18" spans="1:9" ht="12.75" customHeight="1">
      <c r="A18" s="233"/>
      <c r="B18" s="233"/>
      <c r="C18" s="233"/>
      <c r="D18" s="233"/>
      <c r="E18" s="233"/>
      <c r="F18" s="233"/>
      <c r="G18" s="233"/>
      <c r="H18" s="233"/>
      <c r="I18" s="233"/>
    </row>
    <row r="19" spans="1:9" ht="12.75" customHeight="1">
      <c r="A19" s="233"/>
      <c r="B19" s="233"/>
      <c r="C19" s="233"/>
      <c r="D19" s="233"/>
      <c r="E19" s="233"/>
      <c r="F19" s="233"/>
      <c r="G19" s="233"/>
      <c r="H19" s="233"/>
      <c r="I19" s="233"/>
    </row>
    <row r="20" spans="1:9" s="199" customFormat="1" ht="59.1" customHeight="1">
      <c r="A20" s="369" t="s">
        <v>149</v>
      </c>
      <c r="B20" s="369"/>
      <c r="C20" s="369"/>
      <c r="D20" s="369"/>
      <c r="E20" s="369"/>
      <c r="F20" s="369"/>
      <c r="G20" s="369"/>
      <c r="H20" s="369"/>
      <c r="I20" s="369"/>
    </row>
    <row r="21" spans="1:9" s="199" customFormat="1">
      <c r="A21" s="368"/>
      <c r="B21" s="368"/>
      <c r="C21" s="368"/>
      <c r="D21" s="368"/>
      <c r="E21" s="368"/>
      <c r="F21" s="368"/>
      <c r="G21" s="368"/>
      <c r="H21" s="368"/>
      <c r="I21" s="368"/>
    </row>
    <row r="22" spans="1:9" s="199" customFormat="1"/>
    <row r="23" spans="1:9" s="199" customFormat="1"/>
    <row r="24" spans="1:9" s="199" customFormat="1"/>
    <row r="25" spans="1:9" s="199" customFormat="1"/>
    <row r="26" spans="1:9" s="199" customFormat="1"/>
    <row r="27" spans="1:9" s="199" customFormat="1"/>
    <row r="28" spans="1:9" s="199" customFormat="1"/>
    <row r="29" spans="1:9" s="199" customFormat="1"/>
    <row r="30" spans="1:9" s="199" customFormat="1"/>
    <row r="31" spans="1:9" s="199" customFormat="1"/>
  </sheetData>
  <mergeCells count="4">
    <mergeCell ref="A21:I21"/>
    <mergeCell ref="A20:I20"/>
    <mergeCell ref="A1:I1"/>
    <mergeCell ref="A2:I2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88" orientation="landscape" r:id="rId1"/>
  <headerFooter>
    <oddHeader>&amp;CBildungsbericht 2020 - Tabellen F1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GridLines="0" zoomScaleNormal="100" zoomScaleSheetLayoutView="90" workbookViewId="0">
      <selection activeCell="N8" sqref="N8"/>
    </sheetView>
  </sheetViews>
  <sheetFormatPr baseColWidth="10" defaultColWidth="12.28515625" defaultRowHeight="12.75"/>
  <cols>
    <col min="1" max="8" width="12.28515625" style="199"/>
    <col min="9" max="9" width="9.42578125" style="199" customWidth="1"/>
    <col min="10" max="16384" width="12.28515625" style="199"/>
  </cols>
  <sheetData>
    <row r="1" spans="1:15" ht="24" customHeight="1">
      <c r="A1" s="361" t="s">
        <v>29</v>
      </c>
      <c r="B1" s="361"/>
      <c r="C1" s="361"/>
      <c r="D1" s="361"/>
      <c r="E1" s="361"/>
      <c r="F1" s="361"/>
      <c r="G1" s="361"/>
      <c r="H1" s="361"/>
      <c r="I1" s="361"/>
    </row>
    <row r="2" spans="1:15" s="235" customFormat="1" ht="30" customHeight="1">
      <c r="A2" s="370" t="s">
        <v>196</v>
      </c>
      <c r="B2" s="370"/>
      <c r="C2" s="370"/>
      <c r="D2" s="370"/>
      <c r="E2" s="370"/>
      <c r="F2" s="370"/>
      <c r="G2" s="370"/>
      <c r="H2" s="370"/>
      <c r="I2" s="370"/>
      <c r="J2" s="232"/>
      <c r="K2" s="232"/>
      <c r="L2" s="232"/>
      <c r="M2" s="232"/>
      <c r="N2" s="234"/>
      <c r="O2" s="234"/>
    </row>
    <row r="3" spans="1:15" ht="12.75" customHeight="1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</row>
    <row r="4" spans="1:15" ht="12.75" customHeight="1">
      <c r="A4" s="233"/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</row>
    <row r="5" spans="1:15" ht="12.75" customHeight="1">
      <c r="A5" s="233"/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</row>
    <row r="6" spans="1:15" ht="12.75" customHeight="1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</row>
    <row r="7" spans="1:15" ht="12.75" customHeight="1">
      <c r="A7" s="233"/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</row>
    <row r="8" spans="1:15" ht="12.75" customHeight="1">
      <c r="A8" s="233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</row>
    <row r="9" spans="1:15" ht="12.75" customHeight="1">
      <c r="A9" s="233"/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</row>
    <row r="10" spans="1:15" ht="12.75" customHeight="1">
      <c r="A10" s="233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</row>
    <row r="11" spans="1:15" ht="12.75" customHeight="1">
      <c r="A11" s="233"/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</row>
    <row r="12" spans="1:15" ht="12.75" customHeight="1">
      <c r="A12" s="233"/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</row>
    <row r="13" spans="1:15" ht="12.75" customHeight="1">
      <c r="A13" s="233"/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</row>
    <row r="14" spans="1:15" ht="12.75" customHeight="1">
      <c r="A14" s="233"/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</row>
    <row r="15" spans="1:15" ht="12.75" customHeight="1">
      <c r="A15" s="233"/>
      <c r="B15" s="233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</row>
    <row r="16" spans="1:15" ht="12.75" customHeight="1">
      <c r="A16" s="233"/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</row>
    <row r="17" spans="1:15" ht="12.75" customHeight="1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</row>
    <row r="18" spans="1:15" ht="12.75" customHeight="1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</row>
    <row r="19" spans="1:15" ht="12.75" customHeight="1">
      <c r="A19" s="233"/>
      <c r="B19" s="233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</row>
    <row r="20" spans="1:15" ht="12.75" customHeight="1">
      <c r="A20" s="233"/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</row>
    <row r="21" spans="1:15" s="235" customFormat="1" ht="17.25" customHeight="1">
      <c r="A21" s="371" t="s">
        <v>217</v>
      </c>
      <c r="B21" s="371"/>
      <c r="C21" s="371"/>
      <c r="D21" s="371"/>
      <c r="E21" s="371"/>
      <c r="F21" s="371"/>
      <c r="G21" s="371"/>
      <c r="H21" s="371"/>
      <c r="I21" s="371"/>
      <c r="J21" s="236"/>
      <c r="K21" s="236"/>
      <c r="L21" s="236"/>
      <c r="M21" s="236"/>
      <c r="N21" s="236"/>
      <c r="O21" s="236"/>
    </row>
    <row r="22" spans="1:15">
      <c r="A22" s="368"/>
      <c r="B22" s="368"/>
      <c r="C22" s="368"/>
      <c r="D22" s="368"/>
      <c r="E22" s="368"/>
      <c r="F22" s="368"/>
      <c r="G22" s="368"/>
      <c r="H22" s="368"/>
      <c r="I22" s="368"/>
    </row>
  </sheetData>
  <mergeCells count="4">
    <mergeCell ref="A22:I22"/>
    <mergeCell ref="A2:I2"/>
    <mergeCell ref="A1:I1"/>
    <mergeCell ref="A21:I21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88" orientation="landscape" r:id="rId1"/>
  <headerFooter>
    <oddHeader>&amp;CBildungsbericht 2020 - Tabellen F1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showGridLines="0" zoomScaleNormal="100" zoomScaleSheetLayoutView="90" workbookViewId="0">
      <selection activeCell="M6" sqref="M6"/>
    </sheetView>
  </sheetViews>
  <sheetFormatPr baseColWidth="10" defaultColWidth="10.85546875" defaultRowHeight="12.75"/>
  <cols>
    <col min="1" max="1" width="38" style="199" customWidth="1"/>
    <col min="2" max="8" width="8.140625" style="199" customWidth="1"/>
    <col min="9" max="9" width="8" style="199" bestFit="1" customWidth="1"/>
    <col min="10" max="11" width="8.140625" style="199" customWidth="1"/>
    <col min="12" max="16384" width="10.85546875" style="199"/>
  </cols>
  <sheetData>
    <row r="1" spans="1:11" ht="24" customHeight="1">
      <c r="A1" s="361" t="s">
        <v>29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5" customHeight="1">
      <c r="A2" s="370" t="s">
        <v>195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</row>
    <row r="3" spans="1:11" ht="12.75" customHeight="1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</row>
    <row r="4" spans="1:11" ht="12.75" customHeight="1">
      <c r="A4" s="233"/>
      <c r="B4" s="233"/>
      <c r="C4" s="233"/>
      <c r="D4" s="233"/>
      <c r="E4" s="233"/>
      <c r="F4" s="233"/>
      <c r="G4" s="233"/>
      <c r="H4" s="233"/>
      <c r="I4" s="233"/>
      <c r="J4" s="233"/>
      <c r="K4" s="233"/>
    </row>
    <row r="5" spans="1:11" ht="12.75" customHeight="1">
      <c r="A5" s="233"/>
      <c r="B5" s="233"/>
      <c r="C5" s="233"/>
      <c r="D5" s="233"/>
      <c r="E5" s="233"/>
      <c r="F5" s="233"/>
      <c r="G5" s="233"/>
      <c r="H5" s="233"/>
      <c r="I5" s="233"/>
      <c r="J5" s="233"/>
      <c r="K5" s="233"/>
    </row>
    <row r="6" spans="1:11" ht="12.75" customHeight="1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</row>
    <row r="7" spans="1:11" ht="12.75" customHeight="1">
      <c r="A7" s="233"/>
      <c r="B7" s="233"/>
      <c r="C7" s="233"/>
      <c r="D7" s="233"/>
      <c r="E7" s="233"/>
      <c r="F7" s="233"/>
      <c r="G7" s="233"/>
      <c r="H7" s="233"/>
      <c r="I7" s="233"/>
      <c r="J7" s="233"/>
      <c r="K7" s="233"/>
    </row>
    <row r="8" spans="1:11" ht="12.75" customHeight="1">
      <c r="A8" s="233"/>
      <c r="B8" s="233"/>
      <c r="C8" s="233"/>
      <c r="D8" s="233"/>
      <c r="E8" s="233"/>
      <c r="F8" s="233"/>
      <c r="G8" s="233"/>
      <c r="H8" s="233"/>
      <c r="I8" s="233"/>
      <c r="J8" s="233"/>
      <c r="K8" s="233"/>
    </row>
    <row r="9" spans="1:11" ht="12.75" customHeight="1">
      <c r="A9" s="233"/>
      <c r="B9" s="233"/>
      <c r="C9" s="233"/>
      <c r="D9" s="233"/>
      <c r="E9" s="233"/>
      <c r="F9" s="233"/>
      <c r="G9" s="233"/>
      <c r="H9" s="233"/>
      <c r="I9" s="233"/>
      <c r="J9" s="233"/>
      <c r="K9" s="233"/>
    </row>
    <row r="10" spans="1:11" ht="12.75" customHeight="1">
      <c r="A10" s="233"/>
      <c r="B10" s="233"/>
      <c r="C10" s="233"/>
      <c r="D10" s="233"/>
      <c r="E10" s="233"/>
      <c r="F10" s="233"/>
      <c r="G10" s="233"/>
      <c r="H10" s="233"/>
      <c r="I10" s="233"/>
      <c r="J10" s="233"/>
      <c r="K10" s="233"/>
    </row>
    <row r="11" spans="1:11" ht="12.75" customHeight="1">
      <c r="A11" s="233"/>
      <c r="B11" s="233"/>
      <c r="C11" s="233"/>
      <c r="D11" s="233"/>
      <c r="E11" s="233"/>
      <c r="F11" s="233"/>
      <c r="G11" s="233"/>
      <c r="H11" s="233"/>
      <c r="I11" s="233"/>
      <c r="J11" s="233"/>
      <c r="K11" s="233"/>
    </row>
    <row r="12" spans="1:11" ht="12.75" customHeight="1">
      <c r="A12" s="233"/>
      <c r="B12" s="233"/>
      <c r="C12" s="233"/>
      <c r="D12" s="233"/>
      <c r="E12" s="233"/>
      <c r="F12" s="233"/>
      <c r="G12" s="233"/>
      <c r="H12" s="233"/>
      <c r="I12" s="233"/>
      <c r="J12" s="233"/>
      <c r="K12" s="233"/>
    </row>
    <row r="13" spans="1:11" ht="12.75" customHeight="1">
      <c r="A13" s="233"/>
      <c r="B13" s="233"/>
      <c r="C13" s="233"/>
      <c r="D13" s="233"/>
      <c r="E13" s="233"/>
      <c r="F13" s="233"/>
      <c r="G13" s="233"/>
      <c r="H13" s="233"/>
      <c r="I13" s="233"/>
      <c r="J13" s="233"/>
      <c r="K13" s="233"/>
    </row>
    <row r="14" spans="1:11" ht="12.75" customHeight="1">
      <c r="A14" s="233"/>
      <c r="B14" s="233"/>
      <c r="C14" s="233"/>
      <c r="D14" s="233"/>
      <c r="E14" s="233"/>
      <c r="F14" s="233"/>
      <c r="G14" s="233"/>
      <c r="H14" s="233"/>
      <c r="I14" s="233"/>
      <c r="J14" s="233"/>
      <c r="K14" s="233"/>
    </row>
    <row r="15" spans="1:11" ht="12.75" customHeight="1">
      <c r="A15" s="233"/>
      <c r="B15" s="233"/>
      <c r="C15" s="233"/>
      <c r="D15" s="233"/>
      <c r="E15" s="233"/>
      <c r="F15" s="233"/>
      <c r="G15" s="233"/>
      <c r="H15" s="233"/>
      <c r="I15" s="233"/>
      <c r="J15" s="233"/>
      <c r="K15" s="233"/>
    </row>
    <row r="16" spans="1:11" ht="12.75" customHeight="1">
      <c r="A16" s="233"/>
      <c r="B16" s="233"/>
      <c r="C16" s="233"/>
      <c r="D16" s="233"/>
      <c r="E16" s="233"/>
      <c r="F16" s="233"/>
      <c r="G16" s="233"/>
      <c r="H16" s="233"/>
      <c r="I16" s="233"/>
      <c r="J16" s="233"/>
      <c r="K16" s="233"/>
    </row>
    <row r="17" spans="1:11" ht="12.75" customHeight="1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</row>
    <row r="18" spans="1:11" ht="12.75" customHeight="1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</row>
    <row r="19" spans="1:11" ht="12.75" customHeight="1">
      <c r="A19" s="233"/>
      <c r="B19" s="233"/>
      <c r="C19" s="233"/>
      <c r="D19" s="233"/>
      <c r="E19" s="233"/>
      <c r="F19" s="233"/>
      <c r="G19" s="233"/>
      <c r="H19" s="233"/>
      <c r="I19" s="233"/>
      <c r="J19" s="233"/>
      <c r="K19" s="233"/>
    </row>
    <row r="20" spans="1:11" ht="12.75" customHeight="1">
      <c r="A20" s="233"/>
      <c r="B20" s="233"/>
      <c r="C20" s="233"/>
      <c r="D20" s="233"/>
      <c r="E20" s="233"/>
      <c r="F20" s="233"/>
      <c r="G20" s="233"/>
      <c r="H20" s="233"/>
      <c r="I20" s="233"/>
      <c r="J20" s="233"/>
      <c r="K20" s="233"/>
    </row>
    <row r="21" spans="1:11" ht="12.75" customHeight="1">
      <c r="A21" s="233"/>
      <c r="B21" s="233"/>
      <c r="C21" s="233"/>
      <c r="D21" s="233"/>
      <c r="E21" s="233"/>
      <c r="F21" s="233"/>
      <c r="G21" s="233"/>
      <c r="H21" s="233"/>
      <c r="I21" s="233"/>
      <c r="J21" s="233"/>
      <c r="K21" s="233"/>
    </row>
    <row r="22" spans="1:11" ht="12.75" customHeight="1">
      <c r="A22" s="233"/>
      <c r="B22" s="233"/>
      <c r="C22" s="233"/>
      <c r="D22" s="233"/>
      <c r="E22" s="233"/>
      <c r="F22" s="233"/>
      <c r="G22" s="233"/>
      <c r="H22" s="233"/>
      <c r="I22" s="233"/>
      <c r="J22" s="233"/>
      <c r="K22" s="233"/>
    </row>
    <row r="23" spans="1:11" ht="19.5" customHeight="1">
      <c r="A23" s="369" t="s">
        <v>206</v>
      </c>
      <c r="B23" s="369"/>
      <c r="C23" s="369"/>
      <c r="D23" s="369"/>
      <c r="E23" s="369"/>
      <c r="F23" s="369"/>
      <c r="G23" s="369"/>
      <c r="H23" s="369"/>
      <c r="I23" s="369"/>
      <c r="J23" s="369"/>
      <c r="K23" s="369"/>
    </row>
    <row r="24" spans="1:11">
      <c r="A24" s="368"/>
      <c r="B24" s="368"/>
      <c r="C24" s="368"/>
      <c r="D24" s="368"/>
      <c r="E24" s="368"/>
      <c r="F24" s="368"/>
      <c r="G24" s="368"/>
      <c r="H24" s="368"/>
      <c r="I24" s="368"/>
    </row>
  </sheetData>
  <mergeCells count="4">
    <mergeCell ref="A2:K2"/>
    <mergeCell ref="A23:K23"/>
    <mergeCell ref="A24:I24"/>
    <mergeCell ref="A1:K1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88" orientation="landscape" r:id="rId1"/>
  <headerFooter>
    <oddHeader>&amp;CBildungsbericht 2020 - Tabellen F1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04"/>
  <sheetViews>
    <sheetView showGridLines="0" topLeftCell="A10" zoomScaleNormal="100" zoomScaleSheetLayoutView="90" workbookViewId="0">
      <selection activeCell="R36" sqref="R36"/>
    </sheetView>
  </sheetViews>
  <sheetFormatPr baseColWidth="10" defaultColWidth="10.85546875" defaultRowHeight="12.75"/>
  <cols>
    <col min="1" max="1" width="38" style="67" customWidth="1"/>
    <col min="2" max="9" width="8.85546875" style="67" customWidth="1"/>
    <col min="10" max="15" width="8.85546875" style="68" customWidth="1"/>
    <col min="16" max="49" width="10.85546875" style="196"/>
    <col min="50" max="16384" width="10.85546875" style="68"/>
  </cols>
  <sheetData>
    <row r="1" spans="1:15" s="196" customFormat="1" ht="24" customHeight="1">
      <c r="A1" s="372" t="s">
        <v>29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</row>
    <row r="2" spans="1:15" s="196" customFormat="1" ht="15" customHeight="1">
      <c r="A2" s="376" t="s">
        <v>154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197"/>
      <c r="O2" s="197"/>
    </row>
    <row r="3" spans="1:15" ht="20.25" customHeight="1">
      <c r="A3" s="378" t="s">
        <v>68</v>
      </c>
      <c r="B3" s="380" t="s">
        <v>121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5">
      <c r="A4" s="379"/>
      <c r="B4" s="200">
        <v>2005</v>
      </c>
      <c r="C4" s="201">
        <v>2006</v>
      </c>
      <c r="D4" s="200">
        <v>2007</v>
      </c>
      <c r="E4" s="200">
        <v>2008</v>
      </c>
      <c r="F4" s="200">
        <v>2009</v>
      </c>
      <c r="G4" s="201">
        <v>2010</v>
      </c>
      <c r="H4" s="200">
        <v>2011</v>
      </c>
      <c r="I4" s="201">
        <v>2012</v>
      </c>
      <c r="J4" s="201">
        <v>2013</v>
      </c>
      <c r="K4" s="201">
        <v>2014</v>
      </c>
      <c r="L4" s="201">
        <v>2015</v>
      </c>
      <c r="M4" s="201">
        <v>2016</v>
      </c>
      <c r="N4" s="201">
        <v>2017</v>
      </c>
      <c r="O4" s="202">
        <v>2018</v>
      </c>
    </row>
    <row r="5" spans="1:15" ht="12.75" customHeight="1">
      <c r="A5" s="382" t="s">
        <v>69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</row>
    <row r="6" spans="1:15" s="196" customFormat="1">
      <c r="A6" s="307" t="s">
        <v>1</v>
      </c>
      <c r="B6" s="299">
        <f t="shared" ref="B6:I6" si="0">SUM(B7:B14)</f>
        <v>99.999999999999986</v>
      </c>
      <c r="C6" s="299">
        <f t="shared" si="0"/>
        <v>100.00000000000003</v>
      </c>
      <c r="D6" s="299">
        <f t="shared" si="0"/>
        <v>99.999999999999986</v>
      </c>
      <c r="E6" s="299">
        <f t="shared" si="0"/>
        <v>100</v>
      </c>
      <c r="F6" s="299">
        <f t="shared" si="0"/>
        <v>99.985151070183576</v>
      </c>
      <c r="G6" s="299">
        <f t="shared" si="0"/>
        <v>99.992127896933937</v>
      </c>
      <c r="H6" s="299">
        <f t="shared" si="0"/>
        <v>99.987855374864111</v>
      </c>
      <c r="I6" s="300">
        <f t="shared" si="0"/>
        <v>99.999999999999986</v>
      </c>
      <c r="J6" s="300">
        <v>100</v>
      </c>
      <c r="K6" s="300">
        <v>100</v>
      </c>
      <c r="L6" s="300">
        <v>100</v>
      </c>
      <c r="M6" s="300">
        <v>100</v>
      </c>
      <c r="N6" s="300">
        <v>100</v>
      </c>
      <c r="O6" s="300">
        <v>100</v>
      </c>
    </row>
    <row r="7" spans="1:15" ht="13.5">
      <c r="A7" s="313" t="s">
        <v>122</v>
      </c>
      <c r="B7" s="291">
        <v>64.979309531100313</v>
      </c>
      <c r="C7" s="292">
        <v>63.878754835828346</v>
      </c>
      <c r="D7" s="292">
        <v>62.556453398273192</v>
      </c>
      <c r="E7" s="292">
        <v>59.406217694964823</v>
      </c>
      <c r="F7" s="292">
        <v>58.726103240130769</v>
      </c>
      <c r="G7" s="292">
        <v>59.131414639412696</v>
      </c>
      <c r="H7" s="291">
        <v>59.566109170541381</v>
      </c>
      <c r="I7" s="293">
        <v>57.353642180784</v>
      </c>
      <c r="J7" s="293">
        <v>57.226697285405045</v>
      </c>
      <c r="K7" s="293">
        <v>56.077459683648854</v>
      </c>
      <c r="L7" s="293">
        <v>56.359114058983771</v>
      </c>
      <c r="M7" s="293">
        <v>55.909839924670436</v>
      </c>
      <c r="N7" s="294">
        <v>55.30181355492283</v>
      </c>
      <c r="O7" s="295">
        <v>55.240171260703796</v>
      </c>
    </row>
    <row r="8" spans="1:15" s="196" customFormat="1" ht="13.5">
      <c r="A8" s="284" t="s">
        <v>123</v>
      </c>
      <c r="B8" s="301">
        <v>0.60456061197715483</v>
      </c>
      <c r="C8" s="302">
        <v>0.68818114853460621</v>
      </c>
      <c r="D8" s="302">
        <v>0.75105158290901042</v>
      </c>
      <c r="E8" s="302">
        <v>0.71606868208063335</v>
      </c>
      <c r="F8" s="302">
        <v>0.78864316136072776</v>
      </c>
      <c r="G8" s="302">
        <v>0.79440765798186264</v>
      </c>
      <c r="H8" s="302">
        <v>0.79807536607370055</v>
      </c>
      <c r="I8" s="303">
        <v>0.90690947871893479</v>
      </c>
      <c r="J8" s="303">
        <v>0.95454179044907705</v>
      </c>
      <c r="K8" s="303">
        <v>0.96874121081757714</v>
      </c>
      <c r="L8" s="303">
        <v>1.0197796991590669</v>
      </c>
      <c r="M8" s="303">
        <v>1.0706999372253609</v>
      </c>
      <c r="N8" s="303">
        <v>1.1119806252305242</v>
      </c>
      <c r="O8" s="303">
        <v>1.0936230389399337</v>
      </c>
    </row>
    <row r="9" spans="1:15">
      <c r="A9" s="313" t="s">
        <v>72</v>
      </c>
      <c r="B9" s="291">
        <v>26.547009363385314</v>
      </c>
      <c r="C9" s="292">
        <v>26.787153951894023</v>
      </c>
      <c r="D9" s="292">
        <v>27.667146336063759</v>
      </c>
      <c r="E9" s="292">
        <v>30.281132598774612</v>
      </c>
      <c r="F9" s="292">
        <v>30.618493281448501</v>
      </c>
      <c r="G9" s="292">
        <v>30.411283647617676</v>
      </c>
      <c r="H9" s="291">
        <v>30.343442287970269</v>
      </c>
      <c r="I9" s="293">
        <v>31.475414471770673</v>
      </c>
      <c r="J9" s="293">
        <v>30.968442120950566</v>
      </c>
      <c r="K9" s="293">
        <v>31.067655412551844</v>
      </c>
      <c r="L9" s="293">
        <v>31.07268348533302</v>
      </c>
      <c r="M9" s="293">
        <v>30.96398305084746</v>
      </c>
      <c r="N9" s="293">
        <v>30.390754441189728</v>
      </c>
      <c r="O9" s="293">
        <v>29.723537408588037</v>
      </c>
    </row>
    <row r="10" spans="1:15" s="196" customFormat="1">
      <c r="A10" s="314" t="s">
        <v>73</v>
      </c>
      <c r="B10" s="301">
        <v>0.95431802922230236</v>
      </c>
      <c r="C10" s="302">
        <v>0.969775710366508</v>
      </c>
      <c r="D10" s="302">
        <v>0.97465131724595966</v>
      </c>
      <c r="E10" s="302">
        <v>0.92105594916920897</v>
      </c>
      <c r="F10" s="302">
        <v>0.9206336486177531</v>
      </c>
      <c r="G10" s="302">
        <v>0.9876115589463077</v>
      </c>
      <c r="H10" s="302">
        <v>0.88752149405877234</v>
      </c>
      <c r="I10" s="303">
        <v>0.9238761593898458</v>
      </c>
      <c r="J10" s="303">
        <v>0.95237907990429016</v>
      </c>
      <c r="K10" s="303">
        <v>0.99409366941186261</v>
      </c>
      <c r="L10" s="303">
        <v>0.89521891902562289</v>
      </c>
      <c r="M10" s="303">
        <v>0.96123666038920275</v>
      </c>
      <c r="N10" s="303">
        <v>0.94434437442795838</v>
      </c>
      <c r="O10" s="303">
        <v>0.94244171510719421</v>
      </c>
    </row>
    <row r="11" spans="1:15">
      <c r="A11" s="313" t="s">
        <v>74</v>
      </c>
      <c r="B11" s="291">
        <v>3.2930573855000969</v>
      </c>
      <c r="C11" s="292">
        <v>3.9083933159717184</v>
      </c>
      <c r="D11" s="292">
        <v>4.3397166260792561</v>
      </c>
      <c r="E11" s="292">
        <v>4.9688610978038881</v>
      </c>
      <c r="F11" s="292">
        <v>5.2626492847765469</v>
      </c>
      <c r="G11" s="292">
        <v>5.0547898373398592</v>
      </c>
      <c r="H11" s="292">
        <v>5.1670560657583255</v>
      </c>
      <c r="I11" s="293">
        <v>6.0199398894741938</v>
      </c>
      <c r="J11" s="293">
        <v>6.6442400136840591</v>
      </c>
      <c r="K11" s="293">
        <v>7.5461196873724949</v>
      </c>
      <c r="L11" s="293">
        <v>7.1177306644557623</v>
      </c>
      <c r="M11" s="293">
        <v>7.4415411173885753</v>
      </c>
      <c r="N11" s="293">
        <v>8.1571916732205487</v>
      </c>
      <c r="O11" s="293">
        <v>8.7907837989874373</v>
      </c>
    </row>
    <row r="12" spans="1:15" s="196" customFormat="1">
      <c r="A12" s="314" t="s">
        <v>75</v>
      </c>
      <c r="B12" s="301">
        <v>1.2189537617885107</v>
      </c>
      <c r="C12" s="302">
        <v>1.3357616393385574</v>
      </c>
      <c r="D12" s="302">
        <v>1.3839384547265885</v>
      </c>
      <c r="E12" s="302">
        <v>1.3479236529588261</v>
      </c>
      <c r="F12" s="302">
        <v>1.2991635102870085</v>
      </c>
      <c r="G12" s="302">
        <v>1.3056445228156039</v>
      </c>
      <c r="H12" s="301">
        <v>1.1466068302913939</v>
      </c>
      <c r="I12" s="303">
        <v>1.2490708722489741</v>
      </c>
      <c r="J12" s="303">
        <v>1.18811452928605</v>
      </c>
      <c r="K12" s="303">
        <v>1.1703724830752531</v>
      </c>
      <c r="L12" s="303">
        <v>1.1315093371234552</v>
      </c>
      <c r="M12" s="303">
        <v>1.1154268675455115</v>
      </c>
      <c r="N12" s="303">
        <v>1.0920750401526875</v>
      </c>
      <c r="O12" s="303">
        <v>1.0883492718294894</v>
      </c>
    </row>
    <row r="13" spans="1:15">
      <c r="A13" s="313" t="s">
        <v>76</v>
      </c>
      <c r="B13" s="291">
        <v>0.13203693663069832</v>
      </c>
      <c r="C13" s="292">
        <v>0.12354200138042237</v>
      </c>
      <c r="D13" s="292">
        <v>0.12480628735886651</v>
      </c>
      <c r="E13" s="292">
        <v>0.10564534429288218</v>
      </c>
      <c r="F13" s="292">
        <v>9.4986011365323739E-2</v>
      </c>
      <c r="G13" s="292">
        <v>7.9845616813012804E-2</v>
      </c>
      <c r="H13" s="292">
        <v>8.2313570365572492E-2</v>
      </c>
      <c r="I13" s="293">
        <v>7.2310377145073199E-2</v>
      </c>
      <c r="J13" s="293">
        <v>7.077961782938573E-2</v>
      </c>
      <c r="K13" s="293">
        <v>6.9125062885981275E-2</v>
      </c>
      <c r="L13" s="293">
        <v>6.5340123968573569E-2</v>
      </c>
      <c r="M13" s="293">
        <v>6.9052102950408034E-2</v>
      </c>
      <c r="N13" s="293">
        <v>7.3377450875162703E-2</v>
      </c>
      <c r="O13" s="293">
        <v>6.738702418901181E-2</v>
      </c>
    </row>
    <row r="14" spans="1:15" s="196" customFormat="1" ht="12.75" customHeight="1">
      <c r="A14" s="314" t="s">
        <v>77</v>
      </c>
      <c r="B14" s="301">
        <v>2.270754380395605</v>
      </c>
      <c r="C14" s="302">
        <v>2.308437396685826</v>
      </c>
      <c r="D14" s="302">
        <v>2.2022359973433696</v>
      </c>
      <c r="E14" s="302">
        <v>2.2530949799551196</v>
      </c>
      <c r="F14" s="302">
        <v>2.2744789321969581</v>
      </c>
      <c r="G14" s="302">
        <v>2.2271304160069096</v>
      </c>
      <c r="H14" s="301">
        <v>1.9967305898046837</v>
      </c>
      <c r="I14" s="303">
        <v>1.9988365704682802</v>
      </c>
      <c r="J14" s="303">
        <v>1.9841886198171133</v>
      </c>
      <c r="K14" s="303">
        <v>2.0955391556839023</v>
      </c>
      <c r="L14" s="303">
        <v>2.3299380157132141</v>
      </c>
      <c r="M14" s="303">
        <v>2.452134337727558</v>
      </c>
      <c r="N14" s="303">
        <v>2.9095330188771298</v>
      </c>
      <c r="O14" s="303">
        <v>3.0537064816551034</v>
      </c>
    </row>
    <row r="15" spans="1:15" ht="39" customHeight="1">
      <c r="A15" s="310" t="s">
        <v>124</v>
      </c>
      <c r="B15" s="296">
        <v>0.91996084181546911</v>
      </c>
      <c r="C15" s="297">
        <v>1.0638059417125796</v>
      </c>
      <c r="D15" s="297">
        <v>1.1840205218590081</v>
      </c>
      <c r="E15" s="297">
        <v>1.1889312178172229</v>
      </c>
      <c r="F15" s="297">
        <v>1.3475852963383155</v>
      </c>
      <c r="G15" s="297">
        <v>1.3368312564414877</v>
      </c>
      <c r="H15" s="296">
        <v>1.3401226931268893</v>
      </c>
      <c r="I15" s="298">
        <v>1.5741051734943681</v>
      </c>
      <c r="J15" s="298">
        <v>1.6565655202202905</v>
      </c>
      <c r="K15" s="298">
        <v>1.7148602732126761</v>
      </c>
      <c r="L15" s="298">
        <v>1.790101187101651</v>
      </c>
      <c r="M15" s="298">
        <v>1.9044476070650196</v>
      </c>
      <c r="N15" s="298">
        <v>2.00139527815768</v>
      </c>
      <c r="O15" s="298">
        <v>1.9</v>
      </c>
    </row>
    <row r="16" spans="1:15" s="196" customFormat="1" ht="38.25" customHeight="1">
      <c r="A16" s="312" t="s">
        <v>186</v>
      </c>
      <c r="B16" s="304">
        <v>10.693694351189608</v>
      </c>
      <c r="C16" s="305">
        <v>12.342818415774483</v>
      </c>
      <c r="D16" s="305">
        <v>13.158027218875334</v>
      </c>
      <c r="E16" s="305">
        <v>13.737121666271662</v>
      </c>
      <c r="F16" s="305">
        <v>14.299987190982453</v>
      </c>
      <c r="G16" s="305">
        <v>13.866334312297933</v>
      </c>
      <c r="H16" s="304">
        <v>14.195981230205387</v>
      </c>
      <c r="I16" s="306">
        <v>15.669079801691824</v>
      </c>
      <c r="J16" s="306">
        <v>17.228651542187102</v>
      </c>
      <c r="K16" s="306">
        <v>19.052072029724012</v>
      </c>
      <c r="L16" s="306">
        <v>18.210606060606061</v>
      </c>
      <c r="M16" s="306">
        <v>18.903107496661285</v>
      </c>
      <c r="N16" s="306">
        <v>20.655149580463121</v>
      </c>
      <c r="O16" s="306">
        <v>22.279536251398476</v>
      </c>
    </row>
    <row r="17" spans="1:15" ht="26.25" customHeight="1">
      <c r="A17" s="310" t="s">
        <v>120</v>
      </c>
      <c r="B17" s="296">
        <f t="shared" ref="B17:N17" si="1">B11+B8</f>
        <v>3.8976179974772518</v>
      </c>
      <c r="C17" s="296">
        <f t="shared" si="1"/>
        <v>4.5965744645063245</v>
      </c>
      <c r="D17" s="296">
        <f t="shared" si="1"/>
        <v>5.0907682089882664</v>
      </c>
      <c r="E17" s="296">
        <f t="shared" si="1"/>
        <v>5.6849297798845217</v>
      </c>
      <c r="F17" s="296">
        <f t="shared" si="1"/>
        <v>6.0512924461372748</v>
      </c>
      <c r="G17" s="296">
        <f t="shared" si="1"/>
        <v>5.8491974953217216</v>
      </c>
      <c r="H17" s="296">
        <f t="shared" si="1"/>
        <v>5.9651314318320257</v>
      </c>
      <c r="I17" s="296">
        <f t="shared" si="1"/>
        <v>6.9268493681931282</v>
      </c>
      <c r="J17" s="296">
        <f t="shared" si="1"/>
        <v>7.5987818041331359</v>
      </c>
      <c r="K17" s="298">
        <f t="shared" si="1"/>
        <v>8.5148608981900722</v>
      </c>
      <c r="L17" s="298">
        <f t="shared" si="1"/>
        <v>8.1375103636148296</v>
      </c>
      <c r="M17" s="298">
        <f t="shared" si="1"/>
        <v>8.512241054613936</v>
      </c>
      <c r="N17" s="298">
        <f t="shared" si="1"/>
        <v>9.2691722984510729</v>
      </c>
      <c r="O17" s="298">
        <v>10</v>
      </c>
    </row>
    <row r="18" spans="1:15" ht="12.75" customHeight="1">
      <c r="A18" s="373" t="s">
        <v>117</v>
      </c>
      <c r="B18" s="373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</row>
    <row r="19" spans="1:15">
      <c r="A19" s="308" t="s">
        <v>70</v>
      </c>
      <c r="B19" s="74">
        <v>2547</v>
      </c>
      <c r="C19" s="75">
        <v>2398.8478260869565</v>
      </c>
      <c r="D19" s="75">
        <v>2462.0108695652175</v>
      </c>
      <c r="E19" s="76">
        <v>2537.9569892473119</v>
      </c>
      <c r="F19" s="76">
        <v>2683.4623655913979</v>
      </c>
      <c r="G19" s="76">
        <v>2830.7311827956987</v>
      </c>
      <c r="H19" s="77">
        <v>3327.1505376344085</v>
      </c>
      <c r="I19" s="78">
        <v>3056.483870967742</v>
      </c>
      <c r="J19" s="78">
        <v>3167.6847826086955</v>
      </c>
      <c r="K19" s="78">
        <v>3048.1075268817203</v>
      </c>
      <c r="L19" s="78">
        <v>3073.494623655914</v>
      </c>
      <c r="M19" s="78">
        <v>3068.3655913978496</v>
      </c>
      <c r="N19" s="78">
        <v>3051.1075268817203</v>
      </c>
      <c r="O19" s="78">
        <v>3041</v>
      </c>
    </row>
    <row r="20" spans="1:15">
      <c r="A20" s="309" t="s">
        <v>71</v>
      </c>
      <c r="B20" s="79">
        <v>126.58823529411765</v>
      </c>
      <c r="C20" s="80">
        <v>139.58823529411765</v>
      </c>
      <c r="D20" s="80">
        <v>150.77777777777777</v>
      </c>
      <c r="E20" s="81">
        <v>167.05882352941177</v>
      </c>
      <c r="F20" s="81">
        <v>200.52941176470588</v>
      </c>
      <c r="G20" s="81">
        <v>187.73684210526315</v>
      </c>
      <c r="H20" s="81">
        <v>200.14285714285714</v>
      </c>
      <c r="I20" s="82">
        <v>216.47619047619048</v>
      </c>
      <c r="J20" s="82">
        <v>245.45</v>
      </c>
      <c r="K20" s="82">
        <v>247.3</v>
      </c>
      <c r="L20" s="82">
        <v>260.5</v>
      </c>
      <c r="M20" s="82">
        <v>291.57894736842104</v>
      </c>
      <c r="N20" s="82">
        <v>305</v>
      </c>
      <c r="O20" s="82">
        <v>295</v>
      </c>
    </row>
    <row r="21" spans="1:15">
      <c r="A21" s="160" t="s">
        <v>72</v>
      </c>
      <c r="B21" s="74">
        <v>944.97</v>
      </c>
      <c r="C21" s="75">
        <v>923.68</v>
      </c>
      <c r="D21" s="75">
        <v>1009.8787878787879</v>
      </c>
      <c r="E21" s="76">
        <v>1200.98</v>
      </c>
      <c r="F21" s="76">
        <v>1249.0961538461538</v>
      </c>
      <c r="G21" s="76">
        <v>1287.7238095238095</v>
      </c>
      <c r="H21" s="77">
        <v>1499.104761904762</v>
      </c>
      <c r="I21" s="78">
        <v>1484.104761904762</v>
      </c>
      <c r="J21" s="78">
        <v>1485.9622641509434</v>
      </c>
      <c r="K21" s="78">
        <v>1508.2211538461538</v>
      </c>
      <c r="L21" s="78">
        <v>1484.9811320754718</v>
      </c>
      <c r="M21" s="78">
        <v>1489.0754716981132</v>
      </c>
      <c r="N21" s="78">
        <v>1455.4018691588785</v>
      </c>
      <c r="O21" s="78">
        <v>1422</v>
      </c>
    </row>
    <row r="22" spans="1:15">
      <c r="A22" s="161" t="s">
        <v>73</v>
      </c>
      <c r="B22" s="79">
        <v>178.78947368421052</v>
      </c>
      <c r="C22" s="80">
        <v>176</v>
      </c>
      <c r="D22" s="80">
        <v>185.36842105263159</v>
      </c>
      <c r="E22" s="81">
        <v>202.94444444444446</v>
      </c>
      <c r="F22" s="81">
        <v>229.76470588235293</v>
      </c>
      <c r="G22" s="81">
        <v>258.29411764705884</v>
      </c>
      <c r="H22" s="81">
        <v>255.77777777777777</v>
      </c>
      <c r="I22" s="82">
        <v>240.73684210526315</v>
      </c>
      <c r="J22" s="82">
        <v>284.94117647058823</v>
      </c>
      <c r="K22" s="82">
        <v>278.83333333333331</v>
      </c>
      <c r="L22" s="82">
        <v>251.94444444444446</v>
      </c>
      <c r="M22" s="82">
        <v>272.22222222222223</v>
      </c>
      <c r="N22" s="82">
        <v>268.83333333333331</v>
      </c>
      <c r="O22" s="82">
        <v>268</v>
      </c>
    </row>
    <row r="23" spans="1:15">
      <c r="A23" s="160" t="s">
        <v>74</v>
      </c>
      <c r="B23" s="73">
        <v>239.22448979591837</v>
      </c>
      <c r="C23" s="83">
        <v>245.03636363636363</v>
      </c>
      <c r="D23" s="83">
        <v>245.03125</v>
      </c>
      <c r="E23" s="84">
        <v>281.52857142857141</v>
      </c>
      <c r="F23" s="84">
        <v>286.25641025641028</v>
      </c>
      <c r="G23" s="84">
        <v>264.39999999999998</v>
      </c>
      <c r="H23" s="84">
        <v>308.09195402298849</v>
      </c>
      <c r="I23" s="85">
        <v>317.06382978723406</v>
      </c>
      <c r="J23" s="85">
        <v>367.32608695652175</v>
      </c>
      <c r="K23" s="85">
        <v>373.51960784313724</v>
      </c>
      <c r="L23" s="85">
        <v>379.54736842105262</v>
      </c>
      <c r="M23" s="85">
        <v>403.55319148936172</v>
      </c>
      <c r="N23" s="85">
        <v>444.67021276595744</v>
      </c>
      <c r="O23" s="85">
        <v>511</v>
      </c>
    </row>
    <row r="24" spans="1:15">
      <c r="A24" s="161" t="s">
        <v>75</v>
      </c>
      <c r="B24" s="79">
        <v>81.867924528301884</v>
      </c>
      <c r="C24" s="80">
        <v>86.905660377358487</v>
      </c>
      <c r="D24" s="80">
        <v>96.17307692307692</v>
      </c>
      <c r="E24" s="81">
        <v>104.82352941176471</v>
      </c>
      <c r="F24" s="81">
        <v>108.07843137254902</v>
      </c>
      <c r="G24" s="81">
        <v>113.82352941176471</v>
      </c>
      <c r="H24" s="86">
        <v>114.38461538461539</v>
      </c>
      <c r="I24" s="82">
        <v>118.92307692307692</v>
      </c>
      <c r="J24" s="82">
        <v>114.01886792452831</v>
      </c>
      <c r="K24" s="82">
        <v>113.63461538461539</v>
      </c>
      <c r="L24" s="82">
        <v>110.23076923076923</v>
      </c>
      <c r="M24" s="82">
        <v>107.28301886792453</v>
      </c>
      <c r="N24" s="82">
        <v>107.61538461538461</v>
      </c>
      <c r="O24" s="82">
        <v>103</v>
      </c>
    </row>
    <row r="25" spans="1:15">
      <c r="A25" s="160" t="s">
        <v>76</v>
      </c>
      <c r="B25" s="73">
        <v>31.333333333333332</v>
      </c>
      <c r="C25" s="83">
        <v>28.4</v>
      </c>
      <c r="D25" s="83">
        <v>32.214285714285715</v>
      </c>
      <c r="E25" s="84">
        <v>29.928571428571427</v>
      </c>
      <c r="F25" s="84">
        <v>25.1875</v>
      </c>
      <c r="G25" s="84">
        <v>22.1875</v>
      </c>
      <c r="H25" s="84">
        <v>25.117647058823529</v>
      </c>
      <c r="I25" s="87">
        <v>21.058823529411764</v>
      </c>
      <c r="J25" s="87">
        <v>21.176470588235293</v>
      </c>
      <c r="K25" s="87">
        <v>21.8125</v>
      </c>
      <c r="L25" s="87">
        <v>20.6875</v>
      </c>
      <c r="M25" s="87">
        <v>23.466666666666665</v>
      </c>
      <c r="N25" s="87">
        <v>25.066666666666666</v>
      </c>
      <c r="O25" s="87">
        <v>23</v>
      </c>
    </row>
    <row r="26" spans="1:15" ht="12.75" customHeight="1">
      <c r="A26" s="382" t="s">
        <v>155</v>
      </c>
      <c r="B26" s="382"/>
      <c r="C26" s="382"/>
      <c r="D26" s="382"/>
      <c r="E26" s="382"/>
      <c r="F26" s="382"/>
      <c r="G26" s="382"/>
      <c r="H26" s="382"/>
      <c r="I26" s="382"/>
      <c r="J26" s="382"/>
      <c r="K26" s="382"/>
      <c r="L26" s="382"/>
      <c r="M26" s="382"/>
      <c r="N26" s="382"/>
      <c r="O26" s="382"/>
    </row>
    <row r="27" spans="1:15" s="196" customFormat="1">
      <c r="A27" s="307" t="s">
        <v>1</v>
      </c>
      <c r="B27" s="299">
        <f t="shared" ref="B27:I27" si="2">SUM(B28:B35)</f>
        <v>100.00000000000001</v>
      </c>
      <c r="C27" s="299">
        <f t="shared" si="2"/>
        <v>100</v>
      </c>
      <c r="D27" s="299">
        <f t="shared" si="2"/>
        <v>99.999999999999986</v>
      </c>
      <c r="E27" s="299">
        <f t="shared" si="2"/>
        <v>100</v>
      </c>
      <c r="F27" s="299">
        <f t="shared" si="2"/>
        <v>100.00000000000003</v>
      </c>
      <c r="G27" s="299">
        <f t="shared" si="2"/>
        <v>100</v>
      </c>
      <c r="H27" s="299">
        <f t="shared" si="2"/>
        <v>100.00000000000001</v>
      </c>
      <c r="I27" s="300">
        <f t="shared" si="2"/>
        <v>100</v>
      </c>
      <c r="J27" s="300">
        <v>100</v>
      </c>
      <c r="K27" s="300">
        <v>100</v>
      </c>
      <c r="L27" s="300">
        <v>100</v>
      </c>
      <c r="M27" s="300">
        <v>100</v>
      </c>
      <c r="N27" s="353">
        <v>100</v>
      </c>
      <c r="O27" s="353">
        <v>100</v>
      </c>
    </row>
    <row r="28" spans="1:15" ht="13.5">
      <c r="A28" s="313" t="s">
        <v>122</v>
      </c>
      <c r="B28" s="291">
        <v>69.288057751043056</v>
      </c>
      <c r="C28" s="292">
        <v>68.994458432686912</v>
      </c>
      <c r="D28" s="292">
        <v>68.276840741627836</v>
      </c>
      <c r="E28" s="292">
        <v>66.768396099949285</v>
      </c>
      <c r="F28" s="292">
        <v>66.067911320973536</v>
      </c>
      <c r="G28" s="292">
        <v>65.598111932833447</v>
      </c>
      <c r="H28" s="291">
        <v>65.231119701433116</v>
      </c>
      <c r="I28" s="293">
        <v>64.747786376699452</v>
      </c>
      <c r="J28" s="293">
        <v>64.175978961213758</v>
      </c>
      <c r="K28" s="293">
        <v>63.327491468778142</v>
      </c>
      <c r="L28" s="293">
        <v>62.784851252756283</v>
      </c>
      <c r="M28" s="293">
        <v>62.315595598163164</v>
      </c>
      <c r="N28" s="291">
        <v>61.68940497958156</v>
      </c>
      <c r="O28" s="293">
        <v>61.096560865930186</v>
      </c>
    </row>
    <row r="29" spans="1:15" s="196" customFormat="1" ht="13.5">
      <c r="A29" s="284" t="s">
        <v>123</v>
      </c>
      <c r="B29" s="301">
        <v>0.42175181856866251</v>
      </c>
      <c r="C29" s="302">
        <v>0.47618975434086075</v>
      </c>
      <c r="D29" s="302">
        <v>0.53177981925461204</v>
      </c>
      <c r="E29" s="302">
        <v>0.54539879633063038</v>
      </c>
      <c r="F29" s="302">
        <v>0.59160523067842485</v>
      </c>
      <c r="G29" s="302">
        <v>0.63180615651329952</v>
      </c>
      <c r="H29" s="302">
        <v>0.68127581401560877</v>
      </c>
      <c r="I29" s="303">
        <v>0.72365107111321114</v>
      </c>
      <c r="J29" s="303">
        <v>0.75796339229793019</v>
      </c>
      <c r="K29" s="303">
        <v>0.79024495073937251</v>
      </c>
      <c r="L29" s="303">
        <v>0.81510653967167301</v>
      </c>
      <c r="M29" s="303">
        <v>0.83430411719231501</v>
      </c>
      <c r="N29" s="303">
        <v>0.8672826292505601</v>
      </c>
      <c r="O29" s="303">
        <v>0.91174950892922524</v>
      </c>
    </row>
    <row r="30" spans="1:15">
      <c r="A30" s="313" t="s">
        <v>72</v>
      </c>
      <c r="B30" s="291">
        <v>23.7815149325323</v>
      </c>
      <c r="C30" s="292">
        <v>23.868910377389476</v>
      </c>
      <c r="D30" s="292">
        <v>24.171875523139168</v>
      </c>
      <c r="E30" s="292">
        <v>25.244715986267764</v>
      </c>
      <c r="F30" s="292">
        <v>25.648059710217623</v>
      </c>
      <c r="G30" s="292">
        <v>25.79504567278854</v>
      </c>
      <c r="H30" s="291">
        <v>25.904230789584432</v>
      </c>
      <c r="I30" s="293">
        <v>26.203634539205069</v>
      </c>
      <c r="J30" s="293">
        <v>26.339256542425886</v>
      </c>
      <c r="K30" s="293">
        <v>26.576321552033971</v>
      </c>
      <c r="L30" s="293">
        <v>26.632107706181635</v>
      </c>
      <c r="M30" s="293">
        <v>26.63235969946669</v>
      </c>
      <c r="N30" s="293">
        <v>26.573070160823743</v>
      </c>
      <c r="O30" s="293">
        <v>26.507292671208855</v>
      </c>
    </row>
    <row r="31" spans="1:15" s="196" customFormat="1">
      <c r="A31" s="314" t="s">
        <v>73</v>
      </c>
      <c r="B31" s="301">
        <v>0.88620758246821751</v>
      </c>
      <c r="C31" s="302">
        <v>0.88911660838091944</v>
      </c>
      <c r="D31" s="302">
        <v>0.86483757896986968</v>
      </c>
      <c r="E31" s="302">
        <v>0.82086320740509944</v>
      </c>
      <c r="F31" s="302">
        <v>0.81016303205105833</v>
      </c>
      <c r="G31" s="302">
        <v>0.82817163623768431</v>
      </c>
      <c r="H31" s="302">
        <v>0.82583850138640746</v>
      </c>
      <c r="I31" s="303">
        <v>0.81571283451407905</v>
      </c>
      <c r="J31" s="303">
        <v>0.82602151186851824</v>
      </c>
      <c r="K31" s="303">
        <v>0.83348462897984732</v>
      </c>
      <c r="L31" s="303">
        <v>0.85789428453632766</v>
      </c>
      <c r="M31" s="303">
        <v>0.8607735633289515</v>
      </c>
      <c r="N31" s="303">
        <v>0.84183427780460862</v>
      </c>
      <c r="O31" s="303">
        <v>0.84327503240683599</v>
      </c>
    </row>
    <row r="32" spans="1:15">
      <c r="A32" s="313" t="s">
        <v>74</v>
      </c>
      <c r="B32" s="291">
        <v>2.2804309674105445</v>
      </c>
      <c r="C32" s="292">
        <v>2.625107185644779</v>
      </c>
      <c r="D32" s="292">
        <v>3.087918285983605</v>
      </c>
      <c r="E32" s="292">
        <v>3.5876042496273399</v>
      </c>
      <c r="F32" s="292">
        <v>3.9383776373317088</v>
      </c>
      <c r="G32" s="292">
        <v>4.2088239087825077</v>
      </c>
      <c r="H32" s="292">
        <v>4.4944211906555891</v>
      </c>
      <c r="I32" s="293">
        <v>4.7016314656784868</v>
      </c>
      <c r="J32" s="293">
        <v>5.1830404210202907</v>
      </c>
      <c r="K32" s="293">
        <v>5.7957101200114121</v>
      </c>
      <c r="L32" s="293">
        <v>6.2050207429910591</v>
      </c>
      <c r="M32" s="293">
        <v>6.5900014606289243</v>
      </c>
      <c r="N32" s="293">
        <v>7.1086665696536144</v>
      </c>
      <c r="O32" s="293">
        <v>7.5682774903755705</v>
      </c>
    </row>
    <row r="33" spans="1:15" s="196" customFormat="1">
      <c r="A33" s="314" t="s">
        <v>75</v>
      </c>
      <c r="B33" s="301">
        <v>1.5909737557062393</v>
      </c>
      <c r="C33" s="302">
        <v>1.5714666129033075</v>
      </c>
      <c r="D33" s="302">
        <v>1.5720058411305213</v>
      </c>
      <c r="E33" s="302">
        <v>1.5585291513829755</v>
      </c>
      <c r="F33" s="302">
        <v>1.5197687322798934</v>
      </c>
      <c r="G33" s="302">
        <v>1.4850985029499921</v>
      </c>
      <c r="H33" s="301">
        <v>1.4098851982423999</v>
      </c>
      <c r="I33" s="303">
        <v>1.3890883804931486</v>
      </c>
      <c r="J33" s="303">
        <v>1.34450133575046</v>
      </c>
      <c r="K33" s="303">
        <v>1.3088987776546828</v>
      </c>
      <c r="L33" s="303">
        <v>1.2885638148392977</v>
      </c>
      <c r="M33" s="303">
        <v>1.2817909448131641</v>
      </c>
      <c r="N33" s="303">
        <v>1.2684105114345348</v>
      </c>
      <c r="O33" s="303">
        <v>1.2676145709781181</v>
      </c>
    </row>
    <row r="34" spans="1:15">
      <c r="A34" s="313" t="s">
        <v>76</v>
      </c>
      <c r="B34" s="291">
        <v>0.12645000793145211</v>
      </c>
      <c r="C34" s="292">
        <v>0.13087133528680275</v>
      </c>
      <c r="D34" s="292">
        <v>0.13917755440003501</v>
      </c>
      <c r="E34" s="292">
        <v>0.12916560304190922</v>
      </c>
      <c r="F34" s="292">
        <v>0.11371040054158586</v>
      </c>
      <c r="G34" s="292">
        <v>0.10814984390883663</v>
      </c>
      <c r="H34" s="292">
        <v>0.10394905614257023</v>
      </c>
      <c r="I34" s="293">
        <v>0.10230418470926526</v>
      </c>
      <c r="J34" s="293">
        <v>9.767352814285403E-2</v>
      </c>
      <c r="K34" s="293">
        <v>9.5149523326083493E-2</v>
      </c>
      <c r="L34" s="293">
        <v>9.0398176226766352E-2</v>
      </c>
      <c r="M34" s="293">
        <v>8.8207737058293351E-2</v>
      </c>
      <c r="N34" s="293">
        <v>8.6081509241899223E-2</v>
      </c>
      <c r="O34" s="293">
        <v>8.6185797333679204E-2</v>
      </c>
    </row>
    <row r="35" spans="1:15" s="196" customFormat="1" ht="12.75" customHeight="1">
      <c r="A35" s="314" t="s">
        <v>77</v>
      </c>
      <c r="B35" s="301">
        <v>1.6246131843395368</v>
      </c>
      <c r="C35" s="302">
        <v>1.4438796933669455</v>
      </c>
      <c r="D35" s="302">
        <v>1.3555646554943455</v>
      </c>
      <c r="E35" s="302">
        <v>1.3453269059949924</v>
      </c>
      <c r="F35" s="302">
        <v>1.3104039359261692</v>
      </c>
      <c r="G35" s="302">
        <v>1.3447923459856923</v>
      </c>
      <c r="H35" s="301">
        <v>1.3492797485398833</v>
      </c>
      <c r="I35" s="303">
        <v>1.3161911475872896</v>
      </c>
      <c r="J35" s="303">
        <v>1.2755643072803082</v>
      </c>
      <c r="K35" s="303">
        <v>1.2726989784764962</v>
      </c>
      <c r="L35" s="303">
        <v>1.3260574827969698</v>
      </c>
      <c r="M35" s="303">
        <v>1.3969668793484884</v>
      </c>
      <c r="N35" s="303">
        <v>1.5652493622094792</v>
      </c>
      <c r="O35" s="303">
        <v>1.719044062837535</v>
      </c>
    </row>
    <row r="36" spans="1:15" ht="25.5" customHeight="1">
      <c r="A36" s="310" t="s">
        <v>249</v>
      </c>
      <c r="B36" s="296">
        <v>0.60391524563306187</v>
      </c>
      <c r="C36" s="297">
        <v>0.68416574466911173</v>
      </c>
      <c r="D36" s="297">
        <v>0.77127890054655912</v>
      </c>
      <c r="E36" s="297">
        <v>0.80868157668748042</v>
      </c>
      <c r="F36" s="297">
        <v>0.89361675088376769</v>
      </c>
      <c r="G36" s="297">
        <v>0.96266936794229419</v>
      </c>
      <c r="H36" s="296">
        <v>1.0463586439263228</v>
      </c>
      <c r="I36" s="298">
        <v>1.1242522679071312</v>
      </c>
      <c r="J36" s="298">
        <v>1.1879774356563639</v>
      </c>
      <c r="K36" s="298">
        <v>1.2540910580664817</v>
      </c>
      <c r="L36" s="298">
        <v>1.2973881438263044</v>
      </c>
      <c r="M36" s="298">
        <v>1.337502112557039</v>
      </c>
      <c r="N36" s="298">
        <v>1.4044652230731809</v>
      </c>
      <c r="O36" s="298">
        <v>1.4899427739796789</v>
      </c>
    </row>
    <row r="37" spans="1:15" s="196" customFormat="1" ht="25.5" customHeight="1">
      <c r="A37" s="312" t="s">
        <v>250</v>
      </c>
      <c r="B37" s="304">
        <v>8.4622902600691052</v>
      </c>
      <c r="C37" s="305">
        <v>9.5865840966630014</v>
      </c>
      <c r="D37" s="305">
        <v>10.97940891517235</v>
      </c>
      <c r="E37" s="305">
        <v>12.098546709115372</v>
      </c>
      <c r="F37" s="305">
        <v>12.956638532428819</v>
      </c>
      <c r="G37" s="305">
        <v>13.650811761212456</v>
      </c>
      <c r="H37" s="304">
        <v>14.393897614759357</v>
      </c>
      <c r="I37" s="306">
        <v>14.821836014212252</v>
      </c>
      <c r="J37" s="306">
        <v>16.022596120337806</v>
      </c>
      <c r="K37" s="306">
        <v>17.454058137419981</v>
      </c>
      <c r="L37" s="306">
        <v>18.415244269247701</v>
      </c>
      <c r="M37" s="306">
        <v>19.335080279748347</v>
      </c>
      <c r="N37" s="306">
        <v>20.590762664581526</v>
      </c>
      <c r="O37" s="306">
        <v>21.673905446557836</v>
      </c>
    </row>
    <row r="38" spans="1:15" ht="26.25" customHeight="1">
      <c r="A38" s="310" t="s">
        <v>156</v>
      </c>
      <c r="B38" s="296">
        <f t="shared" ref="B38:O38" si="3">B32+B29</f>
        <v>2.7021827859792071</v>
      </c>
      <c r="C38" s="296">
        <f t="shared" si="3"/>
        <v>3.1012969399856396</v>
      </c>
      <c r="D38" s="296">
        <f t="shared" si="3"/>
        <v>3.6196981052382169</v>
      </c>
      <c r="E38" s="296">
        <f t="shared" si="3"/>
        <v>4.1330030459579703</v>
      </c>
      <c r="F38" s="296">
        <f t="shared" si="3"/>
        <v>4.5299828680101335</v>
      </c>
      <c r="G38" s="296">
        <f t="shared" si="3"/>
        <v>4.840630065295807</v>
      </c>
      <c r="H38" s="296">
        <f t="shared" si="3"/>
        <v>5.1756970046711981</v>
      </c>
      <c r="I38" s="296">
        <f t="shared" si="3"/>
        <v>5.4252825367916984</v>
      </c>
      <c r="J38" s="296">
        <f t="shared" si="3"/>
        <v>5.941003813318221</v>
      </c>
      <c r="K38" s="298">
        <f t="shared" si="3"/>
        <v>6.585955070750785</v>
      </c>
      <c r="L38" s="298">
        <f t="shared" si="3"/>
        <v>7.0201272826627319</v>
      </c>
      <c r="M38" s="298">
        <f t="shared" si="3"/>
        <v>7.4243055778212392</v>
      </c>
      <c r="N38" s="298">
        <f t="shared" si="3"/>
        <v>7.9759491989041749</v>
      </c>
      <c r="O38" s="298">
        <f t="shared" si="3"/>
        <v>8.4800269993047959</v>
      </c>
    </row>
    <row r="39" spans="1:15" ht="12.75" customHeight="1">
      <c r="A39" s="373" t="s">
        <v>157</v>
      </c>
      <c r="B39" s="373"/>
      <c r="C39" s="373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</row>
    <row r="40" spans="1:15">
      <c r="A40" s="69" t="s">
        <v>70</v>
      </c>
      <c r="B40" s="74">
        <v>15147.351648351649</v>
      </c>
      <c r="C40" s="75">
        <v>14869.782608695652</v>
      </c>
      <c r="D40" s="75">
        <v>14437.304347826086</v>
      </c>
      <c r="E40" s="76">
        <v>14568.612903225807</v>
      </c>
      <c r="F40" s="76">
        <v>15093.784946236559</v>
      </c>
      <c r="G40" s="76">
        <v>15663.978494623656</v>
      </c>
      <c r="H40" s="77">
        <v>16724.569892473119</v>
      </c>
      <c r="I40" s="78">
        <v>17425.053763440861</v>
      </c>
      <c r="J40" s="78">
        <v>18278.07608695652</v>
      </c>
      <c r="K40" s="78">
        <v>18401.225806451614</v>
      </c>
      <c r="L40" s="78">
        <v>18641.548387096773</v>
      </c>
      <c r="M40" s="78">
        <v>18831.806451612902</v>
      </c>
      <c r="N40" s="78">
        <v>18894.010752688173</v>
      </c>
      <c r="O40" s="78">
        <v>18865.290322580644</v>
      </c>
    </row>
    <row r="41" spans="1:15">
      <c r="A41" s="70" t="s">
        <v>71</v>
      </c>
      <c r="B41" s="88">
        <v>492.64705882352939</v>
      </c>
      <c r="C41" s="162">
        <v>554.35294117647061</v>
      </c>
      <c r="D41" s="162">
        <v>573.55555555555554</v>
      </c>
      <c r="E41" s="163">
        <v>649.76470588235293</v>
      </c>
      <c r="F41" s="163">
        <v>744.52941176470586</v>
      </c>
      <c r="G41" s="163">
        <v>745.26315789473688</v>
      </c>
      <c r="H41" s="164">
        <v>783.19047619047615</v>
      </c>
      <c r="I41" s="165">
        <v>877.42857142857144</v>
      </c>
      <c r="J41" s="165">
        <v>1010.85</v>
      </c>
      <c r="K41" s="165">
        <v>1086.7</v>
      </c>
      <c r="L41" s="165">
        <v>1139.4000000000001</v>
      </c>
      <c r="M41" s="165">
        <v>1249.578947368421</v>
      </c>
      <c r="N41" s="165">
        <v>1317.3684210526317</v>
      </c>
      <c r="O41" s="165">
        <v>1396.6315789473683</v>
      </c>
    </row>
    <row r="42" spans="1:15">
      <c r="A42" s="71" t="s">
        <v>72</v>
      </c>
      <c r="B42" s="73">
        <v>4722.45</v>
      </c>
      <c r="C42" s="83">
        <v>4723.76</v>
      </c>
      <c r="D42" s="83">
        <v>4740.1414141414143</v>
      </c>
      <c r="E42" s="76">
        <v>5112.83</v>
      </c>
      <c r="F42" s="76">
        <v>5231.1634615384619</v>
      </c>
      <c r="G42" s="76">
        <v>5447.1619047619051</v>
      </c>
      <c r="H42" s="77">
        <v>5874.028571428571</v>
      </c>
      <c r="I42" s="78">
        <v>6237.4857142857145</v>
      </c>
      <c r="J42" s="78">
        <v>6502.5188679245284</v>
      </c>
      <c r="K42" s="78">
        <v>6896.8365384615381</v>
      </c>
      <c r="L42" s="78">
        <v>6928.867924528302</v>
      </c>
      <c r="M42" s="78">
        <v>7052.5754716981128</v>
      </c>
      <c r="N42" s="78">
        <v>7065.4018691588781</v>
      </c>
      <c r="O42" s="78">
        <v>7105.4953271028035</v>
      </c>
    </row>
    <row r="43" spans="1:15">
      <c r="A43" s="72" t="s">
        <v>73</v>
      </c>
      <c r="B43" s="88">
        <v>926.21052631578948</v>
      </c>
      <c r="C43" s="162">
        <v>926.10526315789468</v>
      </c>
      <c r="D43" s="162">
        <v>883.68421052631584</v>
      </c>
      <c r="E43" s="163">
        <v>923.61111111111109</v>
      </c>
      <c r="F43" s="163">
        <v>1010.8823529411765</v>
      </c>
      <c r="G43" s="163">
        <v>1080.1764705882354</v>
      </c>
      <c r="H43" s="164">
        <v>1092.3888888888889</v>
      </c>
      <c r="I43" s="165">
        <v>1073.0526315789473</v>
      </c>
      <c r="J43" s="165">
        <v>1271.5294117647059</v>
      </c>
      <c r="K43" s="165">
        <v>1249.7222222222222</v>
      </c>
      <c r="L43" s="165">
        <v>1314.3888888888889</v>
      </c>
      <c r="M43" s="165">
        <v>1342.3333333333333</v>
      </c>
      <c r="N43" s="165">
        <v>1330.5555555555557</v>
      </c>
      <c r="O43" s="165">
        <v>1343.7222222222222</v>
      </c>
    </row>
    <row r="44" spans="1:15">
      <c r="A44" s="71" t="s">
        <v>74</v>
      </c>
      <c r="B44" s="73">
        <v>924.16326530612241</v>
      </c>
      <c r="C44" s="83">
        <v>944.58181818181822</v>
      </c>
      <c r="D44" s="83">
        <v>936.703125</v>
      </c>
      <c r="E44" s="76">
        <v>1038</v>
      </c>
      <c r="F44" s="76">
        <v>1071.0256410256411</v>
      </c>
      <c r="G44" s="76">
        <v>1097.9058823529413</v>
      </c>
      <c r="H44" s="77">
        <v>1230.0114942528735</v>
      </c>
      <c r="I44" s="78">
        <v>1250.1382978723404</v>
      </c>
      <c r="J44" s="78">
        <v>1474.2826086956522</v>
      </c>
      <c r="K44" s="78">
        <v>1533.5392156862745</v>
      </c>
      <c r="L44" s="78">
        <v>1801.2842105263157</v>
      </c>
      <c r="M44" s="78">
        <v>1967.8936170212767</v>
      </c>
      <c r="N44" s="78">
        <v>2151.4893617021276</v>
      </c>
      <c r="O44" s="78">
        <v>2466.7613636363635</v>
      </c>
    </row>
    <row r="45" spans="1:15">
      <c r="A45" s="72" t="s">
        <v>75</v>
      </c>
      <c r="B45" s="79">
        <v>596.09433962264154</v>
      </c>
      <c r="C45" s="80">
        <v>586.79245283018872</v>
      </c>
      <c r="D45" s="80">
        <v>586.90384615384619</v>
      </c>
      <c r="E45" s="81">
        <v>618.92156862745094</v>
      </c>
      <c r="F45" s="81">
        <v>632.0980392156863</v>
      </c>
      <c r="G45" s="81">
        <v>645.66666666666663</v>
      </c>
      <c r="H45" s="86">
        <v>645.55769230769226</v>
      </c>
      <c r="I45" s="82">
        <v>667.67307692307691</v>
      </c>
      <c r="J45" s="82">
        <v>663.84905660377353</v>
      </c>
      <c r="K45" s="82">
        <v>679.34615384615381</v>
      </c>
      <c r="L45" s="82">
        <v>683.38461538461536</v>
      </c>
      <c r="M45" s="82">
        <v>678.86792452830184</v>
      </c>
      <c r="N45" s="82">
        <v>693.96153846153845</v>
      </c>
      <c r="O45" s="82">
        <v>673.2962962962963</v>
      </c>
    </row>
    <row r="46" spans="1:15">
      <c r="A46" s="71" t="s">
        <v>76</v>
      </c>
      <c r="B46" s="73">
        <v>167.4</v>
      </c>
      <c r="C46" s="83">
        <v>172.66666666666666</v>
      </c>
      <c r="D46" s="83">
        <v>193</v>
      </c>
      <c r="E46" s="84">
        <v>186.85714285714286</v>
      </c>
      <c r="F46" s="84">
        <v>150.75</v>
      </c>
      <c r="G46" s="84">
        <v>149.875</v>
      </c>
      <c r="H46" s="84">
        <v>145.58823529411765</v>
      </c>
      <c r="I46" s="87">
        <v>150.41176470588235</v>
      </c>
      <c r="J46" s="87">
        <v>150.35294117647058</v>
      </c>
      <c r="K46" s="87">
        <v>160.5</v>
      </c>
      <c r="L46" s="87">
        <v>155.8125</v>
      </c>
      <c r="M46" s="87">
        <v>165.06666666666666</v>
      </c>
      <c r="N46" s="87">
        <v>163.26666666666668</v>
      </c>
      <c r="O46" s="87">
        <v>164.8</v>
      </c>
    </row>
    <row r="47" spans="1:15" ht="71.25" customHeight="1">
      <c r="A47" s="374" t="s">
        <v>185</v>
      </c>
      <c r="B47" s="374"/>
      <c r="C47" s="374"/>
      <c r="D47" s="374"/>
      <c r="E47" s="374"/>
      <c r="F47" s="374"/>
      <c r="G47" s="374"/>
      <c r="H47" s="374"/>
      <c r="I47" s="374"/>
      <c r="J47" s="374"/>
      <c r="K47" s="374"/>
      <c r="L47" s="374"/>
      <c r="M47" s="374"/>
      <c r="N47" s="374"/>
      <c r="O47" s="374"/>
    </row>
    <row r="48" spans="1:15" s="196" customFormat="1">
      <c r="A48" s="375"/>
      <c r="B48" s="375"/>
      <c r="C48" s="375"/>
      <c r="D48" s="375"/>
      <c r="E48" s="375"/>
      <c r="F48" s="375"/>
      <c r="G48" s="375"/>
      <c r="H48" s="375"/>
      <c r="I48" s="375"/>
    </row>
    <row r="49" s="196" customFormat="1"/>
    <row r="50" s="196" customFormat="1"/>
    <row r="51" s="196" customFormat="1"/>
    <row r="52" s="196" customFormat="1"/>
    <row r="53" s="196" customFormat="1"/>
    <row r="54" s="196" customFormat="1"/>
    <row r="55" s="196" customFormat="1"/>
    <row r="56" s="196" customFormat="1"/>
    <row r="57" s="196" customFormat="1"/>
    <row r="58" s="196" customFormat="1"/>
    <row r="59" s="196" customFormat="1"/>
    <row r="60" s="196" customFormat="1"/>
    <row r="61" s="196" customFormat="1"/>
    <row r="62" s="196" customFormat="1"/>
    <row r="63" s="196" customFormat="1"/>
    <row r="64" s="196" customFormat="1"/>
    <row r="65" s="196" customFormat="1"/>
    <row r="66" s="196" customFormat="1"/>
    <row r="67" s="196" customFormat="1"/>
    <row r="68" s="196" customFormat="1"/>
    <row r="69" s="196" customFormat="1"/>
    <row r="70" s="196" customFormat="1"/>
    <row r="71" s="196" customFormat="1"/>
    <row r="72" s="196" customFormat="1"/>
    <row r="73" s="196" customFormat="1"/>
    <row r="74" s="196" customFormat="1"/>
    <row r="75" s="196" customFormat="1"/>
    <row r="76" s="196" customFormat="1"/>
    <row r="77" s="196" customFormat="1"/>
    <row r="78" s="196" customFormat="1"/>
    <row r="79" s="196" customFormat="1"/>
    <row r="80" s="196" customFormat="1"/>
    <row r="81" s="196" customFormat="1"/>
    <row r="82" s="196" customFormat="1"/>
    <row r="83" s="196" customFormat="1"/>
    <row r="84" s="196" customFormat="1"/>
    <row r="85" s="196" customFormat="1"/>
    <row r="86" s="196" customFormat="1"/>
    <row r="87" s="196" customFormat="1"/>
    <row r="88" s="196" customFormat="1"/>
    <row r="89" s="196" customFormat="1"/>
    <row r="90" s="196" customFormat="1"/>
    <row r="91" s="196" customFormat="1"/>
    <row r="92" s="196" customFormat="1"/>
    <row r="93" s="196" customFormat="1"/>
    <row r="94" s="196" customFormat="1"/>
    <row r="95" s="196" customFormat="1"/>
    <row r="96" s="196" customFormat="1"/>
    <row r="97" s="196" customFormat="1"/>
    <row r="98" s="196" customFormat="1"/>
    <row r="99" s="196" customFormat="1"/>
    <row r="100" s="196" customFormat="1"/>
    <row r="101" s="196" customFormat="1"/>
    <row r="102" s="196" customFormat="1"/>
    <row r="103" s="196" customFormat="1"/>
    <row r="104" s="196" customFormat="1"/>
  </sheetData>
  <mergeCells count="10">
    <mergeCell ref="A1:O1"/>
    <mergeCell ref="A39:O39"/>
    <mergeCell ref="A47:O47"/>
    <mergeCell ref="A48:I48"/>
    <mergeCell ref="A2:M2"/>
    <mergeCell ref="A3:A4"/>
    <mergeCell ref="B3:O3"/>
    <mergeCell ref="A5:O5"/>
    <mergeCell ref="A18:O18"/>
    <mergeCell ref="A26:O26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Header>&amp;CBildungsbericht 2020 - Tabellen F1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4</vt:i4>
      </vt:variant>
    </vt:vector>
  </HeadingPairs>
  <TitlesOfParts>
    <vt:vector size="21" baseType="lpstr">
      <vt:lpstr>Inhalt</vt:lpstr>
      <vt:lpstr>Abb. F1-1</vt:lpstr>
      <vt:lpstr>Abb. F1-2</vt:lpstr>
      <vt:lpstr>Abb. F1-3</vt:lpstr>
      <vt:lpstr>Abb. F1-4</vt:lpstr>
      <vt:lpstr>Abb. F1-5web</vt:lpstr>
      <vt:lpstr>Abb. F1-6web</vt:lpstr>
      <vt:lpstr>Abb. F1-7web</vt:lpstr>
      <vt:lpstr>Tab. F1-1web</vt:lpstr>
      <vt:lpstr>Tab. F1-2web</vt:lpstr>
      <vt:lpstr>Tab. F1-3web</vt:lpstr>
      <vt:lpstr>Tab. F1-4web</vt:lpstr>
      <vt:lpstr>Tab. F1-5web</vt:lpstr>
      <vt:lpstr>Tab. F1-6web</vt:lpstr>
      <vt:lpstr>Tab. F1-7web</vt:lpstr>
      <vt:lpstr>Tab. F1-8web</vt:lpstr>
      <vt:lpstr>Tab. F1-9web</vt:lpstr>
      <vt:lpstr>'Abb. F1-5web'!Druckbereich</vt:lpstr>
      <vt:lpstr>'Abb. F1-6web'!Druckbereich</vt:lpstr>
      <vt:lpstr>'Abb. F1-7web'!Druckbereich</vt:lpstr>
      <vt:lpstr>'Tab. F1-1web'!Druckbereich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Mank, Svenja</cp:lastModifiedBy>
  <cp:lastPrinted>2020-02-19T16:04:12Z</cp:lastPrinted>
  <dcterms:created xsi:type="dcterms:W3CDTF">1996-10-17T05:27:31Z</dcterms:created>
  <dcterms:modified xsi:type="dcterms:W3CDTF">2020-06-22T08:29:45Z</dcterms:modified>
</cp:coreProperties>
</file>