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activeTab="3"/>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<sst xmlns="http://schemas.openxmlformats.org/spreadsheetml/2006/main" count="2454" uniqueCount="518">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</sst>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4">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
      <patternFill patternType="solid">
        <fgColor theme="0" tint="-0.3499862666707357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9">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0" fontId="5" fillId="53" borderId="33" xfId="0" applyFont="1" applyFill="1" applyBorder="1" applyAlignment="1">
      <alignment horizontal="left" wrapText="1" indent="28"/>
    </xf>
    <xf numFmtId="0" fontId="5" fillId="53" borderId="33" xfId="304" applyFont="1" applyFill="1" applyBorder="1" applyAlignment="1">
      <alignment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0" fontId="5" fillId="53" borderId="0" xfId="0" applyFont="1" applyFill="1" applyBorder="1" applyAlignment="1">
      <alignment horizontal="left" wrapText="1" indent="28"/>
    </xf>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3" borderId="33" xfId="0" applyFont="1" applyFill="1" applyBorder="1" applyAlignment="1">
      <alignment horizontal="center" wrapText="1"/>
    </xf>
    <xf numFmtId="0" fontId="5" fillId="53" borderId="0" xfId="0" applyFont="1" applyFill="1" applyBorder="1" applyAlignment="1">
      <alignment horizontal="center" wrapText="1"/>
    </xf>
    <xf numFmtId="0" fontId="5" fillId="50" borderId="33" xfId="0" applyFont="1" applyFill="1" applyBorder="1" applyAlignment="1">
      <alignment horizontal="center" vertical="center" wrapText="1"/>
    </xf>
    <xf numFmtId="178" fontId="5" fillId="53" borderId="33" xfId="0" applyNumberFormat="1"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6"/>
      <c r="B1" s="666"/>
      <c r="C1" s="666"/>
      <c r="D1" s="666"/>
      <c r="E1" s="666"/>
      <c r="F1" s="666"/>
      <c r="G1" s="666"/>
      <c r="H1" s="666"/>
      <c r="I1" s="666"/>
      <c r="J1" s="666"/>
    </row>
    <row r="2" spans="1:10" ht="15">
      <c r="A2" s="667" t="s">
        <v>203</v>
      </c>
      <c r="B2" s="666"/>
      <c r="C2" s="666"/>
      <c r="D2" s="666"/>
      <c r="E2" s="666"/>
      <c r="F2" s="666"/>
      <c r="G2" s="666"/>
      <c r="H2" s="666"/>
      <c r="I2" s="666"/>
      <c r="J2" s="666"/>
    </row>
    <row r="3" spans="1:10" ht="15">
      <c r="A3" s="666"/>
      <c r="B3" s="666"/>
      <c r="C3" s="666"/>
      <c r="D3" s="666"/>
      <c r="E3" s="666"/>
      <c r="F3" s="666"/>
      <c r="G3" s="666"/>
      <c r="H3" s="666"/>
      <c r="I3" s="666"/>
      <c r="J3" s="666"/>
    </row>
    <row r="4" spans="1:10" ht="15">
      <c r="A4" s="668" t="s">
        <v>204</v>
      </c>
      <c r="B4" s="666"/>
      <c r="C4" s="666"/>
      <c r="D4" s="666"/>
      <c r="E4" s="666"/>
      <c r="F4" s="666"/>
      <c r="G4" s="666"/>
      <c r="H4" s="666"/>
      <c r="I4" s="666"/>
      <c r="J4" s="666"/>
    </row>
    <row r="5" spans="1:10" ht="15">
      <c r="A5" s="666"/>
      <c r="B5" s="666"/>
      <c r="C5" s="666"/>
      <c r="D5" s="666"/>
      <c r="E5" s="666"/>
      <c r="F5" s="666"/>
      <c r="G5" s="666"/>
      <c r="H5" s="666"/>
      <c r="I5" s="666"/>
      <c r="J5" s="666"/>
    </row>
    <row r="6" spans="1:10" s="657" customFormat="1" ht="15">
      <c r="A6" s="715" t="s">
        <v>487</v>
      </c>
      <c r="B6" s="716"/>
      <c r="C6" s="716"/>
      <c r="D6" s="716"/>
      <c r="E6" s="716"/>
      <c r="F6" s="716"/>
      <c r="G6" s="716"/>
      <c r="H6" s="716"/>
      <c r="I6" s="716"/>
      <c r="J6" s="666"/>
    </row>
    <row r="7" spans="1:10" s="657" customFormat="1" ht="15">
      <c r="A7" s="715" t="s">
        <v>488</v>
      </c>
      <c r="B7" s="716"/>
      <c r="C7" s="716"/>
      <c r="D7" s="716"/>
      <c r="E7" s="716"/>
      <c r="F7" s="716"/>
      <c r="G7" s="716"/>
      <c r="H7" s="716"/>
      <c r="I7" s="716"/>
      <c r="J7" s="666"/>
    </row>
    <row r="8" spans="1:10" s="657" customFormat="1" ht="15">
      <c r="A8" s="715" t="s">
        <v>489</v>
      </c>
      <c r="B8" s="716"/>
      <c r="C8" s="716"/>
      <c r="D8" s="716"/>
      <c r="E8" s="716"/>
      <c r="F8" s="716"/>
      <c r="G8" s="716"/>
      <c r="H8" s="716"/>
      <c r="I8" s="716"/>
      <c r="J8" s="666"/>
    </row>
    <row r="9" spans="1:10" s="657" customFormat="1" ht="15">
      <c r="A9" s="715" t="s">
        <v>490</v>
      </c>
      <c r="B9" s="716"/>
      <c r="C9" s="716"/>
      <c r="D9" s="716"/>
      <c r="E9" s="716"/>
      <c r="F9" s="716"/>
      <c r="G9" s="716"/>
      <c r="H9" s="716"/>
      <c r="I9" s="716"/>
      <c r="J9" s="666"/>
    </row>
    <row r="10" spans="1:10" s="657" customFormat="1" ht="15">
      <c r="A10" s="715" t="s">
        <v>491</v>
      </c>
      <c r="B10" s="716"/>
      <c r="C10" s="716"/>
      <c r="D10" s="716"/>
      <c r="E10" s="716"/>
      <c r="F10" s="716"/>
      <c r="G10" s="716"/>
      <c r="H10" s="716"/>
      <c r="I10" s="716"/>
      <c r="J10" s="666"/>
    </row>
    <row r="11" spans="1:10" s="657" customFormat="1" ht="15">
      <c r="A11" s="715" t="s">
        <v>492</v>
      </c>
      <c r="B11" s="716"/>
      <c r="C11" s="716"/>
      <c r="D11" s="716"/>
      <c r="E11" s="716"/>
      <c r="F11" s="716"/>
      <c r="G11" s="716"/>
      <c r="H11" s="716"/>
      <c r="I11" s="716"/>
      <c r="J11" s="666"/>
    </row>
    <row r="12" spans="1:10" ht="15">
      <c r="A12" s="666"/>
      <c r="B12" s="666"/>
      <c r="C12" s="666"/>
      <c r="D12" s="666"/>
      <c r="E12" s="666"/>
      <c r="F12" s="666"/>
      <c r="G12" s="666"/>
      <c r="H12" s="666"/>
      <c r="I12" s="666"/>
      <c r="J12" s="666"/>
    </row>
    <row r="13" spans="1:10" ht="15">
      <c r="A13" s="668" t="s">
        <v>205</v>
      </c>
      <c r="B13" s="666"/>
      <c r="C13" s="666"/>
      <c r="D13" s="666"/>
      <c r="E13" s="666"/>
      <c r="F13" s="666"/>
      <c r="G13" s="666"/>
      <c r="H13" s="666"/>
      <c r="I13" s="666"/>
      <c r="J13" s="666"/>
    </row>
    <row r="14" spans="1:10" ht="15">
      <c r="A14" s="666"/>
      <c r="B14" s="666"/>
      <c r="C14" s="666"/>
      <c r="D14" s="666"/>
      <c r="E14" s="666"/>
      <c r="F14" s="666"/>
      <c r="G14" s="666"/>
      <c r="H14" s="666"/>
      <c r="I14" s="666"/>
      <c r="J14" s="666"/>
    </row>
    <row r="15" spans="1:10" s="5" customFormat="1" ht="15">
      <c r="A15" s="713" t="s">
        <v>493</v>
      </c>
      <c r="B15" s="714"/>
      <c r="C15" s="714"/>
      <c r="D15" s="714"/>
      <c r="E15" s="714"/>
      <c r="F15" s="714"/>
      <c r="G15" s="714"/>
      <c r="H15" s="714"/>
      <c r="I15" s="714"/>
      <c r="J15" s="679"/>
    </row>
    <row r="16" spans="1:10" s="5" customFormat="1" ht="15">
      <c r="A16" s="713" t="s">
        <v>494</v>
      </c>
      <c r="B16" s="714"/>
      <c r="C16" s="714"/>
      <c r="D16" s="714"/>
      <c r="E16" s="714"/>
      <c r="F16" s="714"/>
      <c r="G16" s="714"/>
      <c r="H16" s="714"/>
      <c r="I16" s="714"/>
      <c r="J16" s="679"/>
    </row>
    <row r="17" spans="1:10" s="5" customFormat="1" ht="15">
      <c r="A17" s="713" t="s">
        <v>452</v>
      </c>
      <c r="B17" s="714"/>
      <c r="C17" s="714"/>
      <c r="D17" s="714"/>
      <c r="E17" s="714"/>
      <c r="F17" s="714"/>
      <c r="G17" s="714"/>
      <c r="H17" s="714"/>
      <c r="I17" s="714"/>
      <c r="J17" s="679"/>
    </row>
    <row r="18" spans="1:10" s="5" customFormat="1" ht="16.5" customHeight="1">
      <c r="A18" s="713" t="s">
        <v>511</v>
      </c>
      <c r="B18" s="714"/>
      <c r="C18" s="714"/>
      <c r="D18" s="714"/>
      <c r="E18" s="714"/>
      <c r="F18" s="714"/>
      <c r="G18" s="714"/>
      <c r="H18" s="714"/>
      <c r="I18" s="714"/>
      <c r="J18" s="679"/>
    </row>
    <row r="19" spans="1:10" s="5" customFormat="1" ht="15">
      <c r="A19" s="713" t="s">
        <v>495</v>
      </c>
      <c r="B19" s="714"/>
      <c r="C19" s="714"/>
      <c r="D19" s="714"/>
      <c r="E19" s="714"/>
      <c r="F19" s="714"/>
      <c r="G19" s="714"/>
      <c r="H19" s="714"/>
      <c r="I19" s="714"/>
      <c r="J19" s="679"/>
    </row>
    <row r="20" spans="1:10" s="5" customFormat="1" ht="15">
      <c r="A20" s="713" t="s">
        <v>496</v>
      </c>
      <c r="B20" s="714"/>
      <c r="C20" s="714"/>
      <c r="D20" s="714"/>
      <c r="E20" s="714"/>
      <c r="F20" s="714"/>
      <c r="G20" s="714"/>
      <c r="H20" s="714"/>
      <c r="I20" s="714"/>
      <c r="J20" s="679"/>
    </row>
    <row r="21" spans="1:10" s="5" customFormat="1" ht="15">
      <c r="A21" s="713" t="s">
        <v>497</v>
      </c>
      <c r="B21" s="714"/>
      <c r="C21" s="714"/>
      <c r="D21" s="714"/>
      <c r="E21" s="714"/>
      <c r="F21" s="714"/>
      <c r="G21" s="714"/>
      <c r="H21" s="714"/>
      <c r="I21" s="714"/>
      <c r="J21" s="679"/>
    </row>
    <row r="22" spans="1:10" s="5" customFormat="1" ht="15">
      <c r="A22" s="713" t="s">
        <v>498</v>
      </c>
      <c r="B22" s="714"/>
      <c r="C22" s="714"/>
      <c r="D22" s="714"/>
      <c r="E22" s="714"/>
      <c r="F22" s="714"/>
      <c r="G22" s="714"/>
      <c r="H22" s="714"/>
      <c r="I22" s="714"/>
      <c r="J22" s="679"/>
    </row>
    <row r="23" spans="1:10" s="5" customFormat="1" ht="15">
      <c r="A23" s="713" t="s">
        <v>499</v>
      </c>
      <c r="B23" s="714"/>
      <c r="C23" s="714"/>
      <c r="D23" s="714"/>
      <c r="E23" s="714"/>
      <c r="F23" s="714"/>
      <c r="G23" s="714"/>
      <c r="H23" s="714"/>
      <c r="I23" s="714"/>
      <c r="J23" s="679"/>
    </row>
    <row r="24" spans="1:10" s="5" customFormat="1" ht="15">
      <c r="A24" s="713" t="s">
        <v>500</v>
      </c>
      <c r="B24" s="714"/>
      <c r="C24" s="714"/>
      <c r="D24" s="714"/>
      <c r="E24" s="714"/>
      <c r="F24" s="714"/>
      <c r="G24" s="714"/>
      <c r="H24" s="714"/>
      <c r="I24" s="714"/>
      <c r="J24" s="679"/>
    </row>
    <row r="25" spans="1:10" s="5" customFormat="1" ht="15">
      <c r="A25" s="713" t="s">
        <v>501</v>
      </c>
      <c r="B25" s="714"/>
      <c r="C25" s="714"/>
      <c r="D25" s="714"/>
      <c r="E25" s="714"/>
      <c r="F25" s="714"/>
      <c r="G25" s="714"/>
      <c r="H25" s="714"/>
      <c r="I25" s="714"/>
      <c r="J25" s="679"/>
    </row>
    <row r="26" spans="1:10" s="5" customFormat="1" ht="15">
      <c r="A26" s="713" t="s">
        <v>502</v>
      </c>
      <c r="B26" s="714"/>
      <c r="C26" s="714"/>
      <c r="D26" s="714"/>
      <c r="E26" s="714"/>
      <c r="F26" s="714"/>
      <c r="G26" s="714"/>
      <c r="H26" s="714"/>
      <c r="I26" s="714"/>
      <c r="J26" s="679"/>
    </row>
    <row r="27" spans="1:10" s="5" customFormat="1" ht="15">
      <c r="A27" s="713" t="s">
        <v>503</v>
      </c>
      <c r="B27" s="714"/>
      <c r="C27" s="714"/>
      <c r="D27" s="714"/>
      <c r="E27" s="714"/>
      <c r="F27" s="714"/>
      <c r="G27" s="714"/>
      <c r="H27" s="714"/>
      <c r="I27" s="714"/>
      <c r="J27" s="679"/>
    </row>
    <row r="28" spans="1:10" s="5" customFormat="1" ht="25.5" customHeight="1">
      <c r="A28" s="713" t="s">
        <v>504</v>
      </c>
      <c r="B28" s="714"/>
      <c r="C28" s="714"/>
      <c r="D28" s="714"/>
      <c r="E28" s="714"/>
      <c r="F28" s="714"/>
      <c r="G28" s="714"/>
      <c r="H28" s="714"/>
      <c r="I28" s="714"/>
      <c r="J28" s="679"/>
    </row>
    <row r="29" spans="1:10" s="5" customFormat="1" ht="15">
      <c r="A29" s="713" t="s">
        <v>447</v>
      </c>
      <c r="B29" s="714"/>
      <c r="C29" s="714"/>
      <c r="D29" s="714"/>
      <c r="E29" s="714"/>
      <c r="F29" s="714"/>
      <c r="G29" s="714"/>
      <c r="H29" s="714"/>
      <c r="I29" s="714"/>
      <c r="J29" s="679"/>
    </row>
    <row r="30" spans="1:10" s="5" customFormat="1" ht="15">
      <c r="A30" s="713" t="s">
        <v>505</v>
      </c>
      <c r="B30" s="714"/>
      <c r="C30" s="714"/>
      <c r="D30" s="714"/>
      <c r="E30" s="714"/>
      <c r="F30" s="714"/>
      <c r="G30" s="714"/>
      <c r="H30" s="714"/>
      <c r="I30" s="714"/>
      <c r="J30" s="679"/>
    </row>
    <row r="31" spans="1:10" s="5" customFormat="1" ht="15">
      <c r="A31" s="713" t="s">
        <v>506</v>
      </c>
      <c r="B31" s="714"/>
      <c r="C31" s="714"/>
      <c r="D31" s="714"/>
      <c r="E31" s="714"/>
      <c r="F31" s="714"/>
      <c r="G31" s="714"/>
      <c r="H31" s="714"/>
      <c r="I31" s="714"/>
      <c r="J31" s="679"/>
    </row>
    <row r="32" spans="1:10" s="5" customFormat="1" ht="15">
      <c r="A32" s="713" t="s">
        <v>450</v>
      </c>
      <c r="B32" s="714"/>
      <c r="C32" s="714"/>
      <c r="D32" s="714"/>
      <c r="E32" s="714"/>
      <c r="F32" s="714"/>
      <c r="G32" s="714"/>
      <c r="H32" s="714"/>
      <c r="I32" s="714"/>
      <c r="J32" s="679"/>
    </row>
    <row r="33" spans="1:10" s="5" customFormat="1" ht="15">
      <c r="A33" s="713" t="s">
        <v>507</v>
      </c>
      <c r="B33" s="714"/>
      <c r="C33" s="714"/>
      <c r="D33" s="714"/>
      <c r="E33" s="714"/>
      <c r="F33" s="714"/>
      <c r="G33" s="714"/>
      <c r="H33" s="714"/>
      <c r="I33" s="714"/>
      <c r="J33" s="679"/>
    </row>
    <row r="34" spans="1:10" s="5" customFormat="1" ht="15">
      <c r="A34" s="713" t="s">
        <v>508</v>
      </c>
      <c r="B34" s="714"/>
      <c r="C34" s="714"/>
      <c r="D34" s="714"/>
      <c r="E34" s="714"/>
      <c r="F34" s="714"/>
      <c r="G34" s="714"/>
      <c r="H34" s="714"/>
      <c r="I34" s="714"/>
      <c r="J34" s="679"/>
    </row>
    <row r="35" spans="1:10" s="5" customFormat="1" ht="15">
      <c r="A35" s="713" t="s">
        <v>509</v>
      </c>
      <c r="B35" s="714"/>
      <c r="C35" s="714"/>
      <c r="D35" s="714"/>
      <c r="E35" s="714"/>
      <c r="F35" s="714"/>
      <c r="G35" s="714"/>
      <c r="H35" s="714"/>
      <c r="I35" s="714"/>
      <c r="J35" s="679"/>
    </row>
    <row r="36" spans="1:10" s="5" customFormat="1" ht="15">
      <c r="A36" s="713" t="s">
        <v>510</v>
      </c>
      <c r="B36" s="714"/>
      <c r="C36" s="714"/>
      <c r="D36" s="714"/>
      <c r="E36" s="714"/>
      <c r="F36" s="714"/>
      <c r="G36" s="714"/>
      <c r="H36" s="714"/>
      <c r="I36" s="714"/>
      <c r="J36" s="679"/>
    </row>
    <row r="37" spans="1:10" s="5" customFormat="1" ht="15">
      <c r="A37" s="680"/>
      <c r="B37" s="681"/>
      <c r="C37" s="681"/>
      <c r="D37" s="681"/>
      <c r="E37" s="681"/>
      <c r="F37" s="681"/>
      <c r="G37" s="681"/>
      <c r="H37" s="681"/>
      <c r="I37" s="681"/>
      <c r="J37" s="679"/>
    </row>
    <row r="38" spans="1:10" s="5" customFormat="1" ht="15">
      <c r="A38" s="680"/>
      <c r="B38" s="681"/>
      <c r="C38" s="681"/>
      <c r="D38" s="681"/>
      <c r="E38" s="681"/>
      <c r="F38" s="681"/>
      <c r="G38" s="681"/>
      <c r="H38" s="681"/>
      <c r="I38" s="681"/>
      <c r="J38" s="679"/>
    </row>
    <row r="39" spans="1:10" ht="15">
      <c r="A39" s="666"/>
      <c r="B39" s="666"/>
      <c r="C39" s="666"/>
      <c r="D39" s="666"/>
      <c r="E39" s="666"/>
      <c r="F39" s="666"/>
      <c r="G39" s="666"/>
      <c r="H39" s="666"/>
      <c r="I39" s="666"/>
      <c r="J39" s="666"/>
    </row>
    <row r="40" spans="1:10" ht="15">
      <c r="A40" s="666"/>
      <c r="B40" s="666"/>
      <c r="C40" s="666"/>
      <c r="D40" s="666"/>
      <c r="E40" s="666"/>
      <c r="F40" s="666"/>
      <c r="G40" s="666"/>
      <c r="H40" s="666"/>
      <c r="I40" s="666"/>
      <c r="J40" s="666"/>
    </row>
    <row r="41" spans="1:10" ht="15">
      <c r="A41" s="669" t="s">
        <v>206</v>
      </c>
      <c r="B41" s="666"/>
      <c r="C41" s="666"/>
      <c r="D41" s="666"/>
      <c r="E41" s="666"/>
      <c r="F41" s="670"/>
      <c r="G41" s="670"/>
      <c r="H41" s="671"/>
      <c r="I41" s="671"/>
      <c r="J41" s="671"/>
    </row>
    <row r="42" spans="1:10" ht="15">
      <c r="A42" s="669"/>
      <c r="B42" s="666"/>
      <c r="C42" s="666"/>
      <c r="D42" s="666"/>
      <c r="E42" s="666"/>
      <c r="F42" s="670"/>
      <c r="G42" s="670"/>
      <c r="H42" s="671"/>
      <c r="I42" s="671"/>
      <c r="J42" s="671"/>
    </row>
    <row r="43" spans="1:10" ht="15">
      <c r="A43" s="672" t="s">
        <v>96</v>
      </c>
      <c r="B43" s="670" t="s">
        <v>207</v>
      </c>
      <c r="C43" s="670"/>
      <c r="D43" s="670"/>
      <c r="E43" s="670"/>
      <c r="F43" s="670"/>
      <c r="G43" s="670"/>
      <c r="H43" s="671"/>
      <c r="I43" s="671"/>
      <c r="J43" s="671"/>
    </row>
    <row r="44" spans="1:10" ht="15">
      <c r="A44" s="673">
        <v>0</v>
      </c>
      <c r="B44" s="670" t="s">
        <v>208</v>
      </c>
      <c r="C44" s="670"/>
      <c r="D44" s="670"/>
      <c r="E44" s="670"/>
      <c r="F44" s="670"/>
      <c r="G44" s="670"/>
      <c r="H44" s="671"/>
      <c r="I44" s="671"/>
      <c r="J44" s="671"/>
    </row>
    <row r="45" spans="1:10" ht="15">
      <c r="A45" s="672" t="s">
        <v>97</v>
      </c>
      <c r="B45" s="670" t="s">
        <v>209</v>
      </c>
      <c r="C45" s="670"/>
      <c r="D45" s="670"/>
      <c r="E45" s="670"/>
      <c r="F45" s="670"/>
      <c r="G45" s="670"/>
      <c r="H45" s="671"/>
      <c r="I45" s="671"/>
      <c r="J45" s="671"/>
    </row>
    <row r="46" spans="1:10" ht="15">
      <c r="A46" s="673" t="s">
        <v>210</v>
      </c>
      <c r="B46" s="670" t="s">
        <v>211</v>
      </c>
      <c r="C46" s="670"/>
      <c r="D46" s="670"/>
      <c r="E46" s="670"/>
      <c r="F46" s="670"/>
      <c r="G46" s="670"/>
      <c r="H46" s="671"/>
      <c r="I46" s="671"/>
      <c r="J46" s="671"/>
    </row>
    <row r="47" spans="1:10" ht="15">
      <c r="A47" s="674" t="s">
        <v>36</v>
      </c>
      <c r="B47" s="670" t="s">
        <v>212</v>
      </c>
      <c r="C47" s="670"/>
      <c r="D47" s="670"/>
      <c r="E47" s="670"/>
      <c r="F47" s="666"/>
      <c r="G47" s="666"/>
      <c r="H47" s="671"/>
      <c r="I47" s="671"/>
      <c r="J47" s="671"/>
    </row>
    <row r="48" spans="1:10" ht="15">
      <c r="A48" s="673" t="s">
        <v>37</v>
      </c>
      <c r="B48" s="670" t="s">
        <v>213</v>
      </c>
      <c r="C48" s="670"/>
      <c r="D48" s="670"/>
      <c r="E48" s="670"/>
      <c r="F48" s="675"/>
      <c r="G48" s="666"/>
      <c r="H48" s="671"/>
      <c r="I48" s="671"/>
      <c r="J48" s="671"/>
    </row>
    <row r="49" spans="1:10" ht="15">
      <c r="A49" s="673" t="s">
        <v>214</v>
      </c>
      <c r="B49" s="670" t="s">
        <v>215</v>
      </c>
      <c r="C49" s="670"/>
      <c r="D49" s="670"/>
      <c r="E49" s="670"/>
      <c r="F49" s="666"/>
      <c r="G49" s="666"/>
      <c r="H49" s="671"/>
      <c r="I49" s="671"/>
      <c r="J49" s="671"/>
    </row>
    <row r="50" spans="1:10" ht="15">
      <c r="A50" s="675"/>
      <c r="B50" s="676"/>
      <c r="C50" s="676"/>
      <c r="D50" s="666"/>
      <c r="E50" s="666"/>
      <c r="F50" s="677"/>
      <c r="G50" s="677"/>
      <c r="H50" s="677"/>
      <c r="I50" s="677"/>
      <c r="J50" s="677"/>
    </row>
    <row r="51" spans="1:10">
      <c r="A51" s="675" t="s">
        <v>216</v>
      </c>
      <c r="B51" s="675"/>
      <c r="C51" s="675"/>
      <c r="D51" s="675"/>
      <c r="E51" s="675"/>
      <c r="F51" s="677"/>
      <c r="G51" s="677"/>
      <c r="H51" s="677"/>
      <c r="I51" s="677"/>
      <c r="J51" s="677"/>
    </row>
    <row r="52" spans="1:10" ht="15">
      <c r="A52" s="666"/>
      <c r="B52" s="666"/>
      <c r="C52" s="666"/>
      <c r="D52" s="666"/>
      <c r="E52" s="666"/>
      <c r="F52" s="671"/>
      <c r="G52" s="671"/>
      <c r="H52" s="671"/>
      <c r="I52" s="671"/>
      <c r="J52" s="671"/>
    </row>
    <row r="53" spans="1:10">
      <c r="A53" s="712" t="s">
        <v>217</v>
      </c>
      <c r="B53" s="712"/>
      <c r="C53" s="712"/>
    </row>
    <row r="54" spans="1:10">
      <c r="A54" s="712"/>
      <c r="B54" s="712"/>
      <c r="C54" s="712"/>
    </row>
    <row r="55" spans="1:10">
      <c r="A55" s="712"/>
      <c r="B55" s="712"/>
      <c r="C55" s="712"/>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6"/>
  </cols>
  <sheetData>
    <row r="1" spans="1:8" s="657" customFormat="1">
      <c r="A1" s="719" t="s">
        <v>486</v>
      </c>
      <c r="B1" s="719"/>
    </row>
    <row r="2" spans="1:8">
      <c r="A2" s="792" t="s">
        <v>452</v>
      </c>
      <c r="B2" s="792"/>
      <c r="C2" s="792"/>
      <c r="D2" s="792"/>
      <c r="E2" s="792"/>
      <c r="F2" s="792"/>
      <c r="G2" s="792"/>
      <c r="H2" s="792"/>
    </row>
    <row r="24" spans="1:10" ht="44.25" customHeight="1">
      <c r="A24" s="718" t="s">
        <v>399</v>
      </c>
      <c r="B24" s="718"/>
      <c r="C24" s="718"/>
      <c r="D24" s="718"/>
      <c r="E24" s="718"/>
      <c r="F24" s="718"/>
      <c r="G24" s="718"/>
      <c r="H24" s="718"/>
      <c r="I24" s="718"/>
      <c r="J24" s="718"/>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6"/>
  </cols>
  <sheetData>
    <row r="1" spans="1:10" s="657" customFormat="1">
      <c r="A1" s="719" t="s">
        <v>486</v>
      </c>
      <c r="B1" s="719"/>
    </row>
    <row r="2" spans="1:10" ht="36" customHeight="1">
      <c r="A2" s="717" t="s">
        <v>459</v>
      </c>
      <c r="B2" s="717"/>
      <c r="C2" s="717"/>
      <c r="D2" s="717"/>
      <c r="E2" s="717"/>
      <c r="F2" s="717"/>
      <c r="G2" s="717"/>
      <c r="H2" s="717"/>
      <c r="I2" s="717"/>
      <c r="J2" s="717"/>
    </row>
    <row r="32" spans="1:1">
      <c r="A32" s="85"/>
    </row>
    <row r="33" spans="1:10">
      <c r="A33" s="85"/>
    </row>
    <row r="35" spans="1:10" ht="108.75" customHeight="1">
      <c r="A35" s="718" t="s">
        <v>404</v>
      </c>
      <c r="B35" s="718"/>
      <c r="C35" s="718"/>
      <c r="D35" s="718"/>
      <c r="E35" s="718"/>
      <c r="F35" s="718"/>
      <c r="G35" s="718"/>
      <c r="H35" s="718"/>
      <c r="I35" s="718"/>
      <c r="J35" s="718"/>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6"/>
  </cols>
  <sheetData>
    <row r="1" spans="1:12" s="657" customFormat="1">
      <c r="A1" s="719" t="s">
        <v>486</v>
      </c>
      <c r="B1" s="719"/>
    </row>
    <row r="2" spans="1:12">
      <c r="A2" s="793" t="s">
        <v>451</v>
      </c>
      <c r="B2" s="793"/>
      <c r="C2" s="793"/>
      <c r="D2" s="793"/>
      <c r="E2" s="793"/>
      <c r="F2" s="793"/>
      <c r="G2" s="793"/>
      <c r="H2" s="793"/>
      <c r="I2" s="793"/>
      <c r="J2" s="793"/>
      <c r="K2" s="4"/>
      <c r="L2" s="4"/>
    </row>
    <row r="26" spans="1:12" ht="53.25" customHeight="1">
      <c r="A26" s="764" t="s">
        <v>481</v>
      </c>
      <c r="B26" s="764"/>
      <c r="C26" s="764"/>
      <c r="D26" s="764"/>
      <c r="E26" s="764"/>
      <c r="F26" s="764"/>
      <c r="G26" s="764"/>
      <c r="H26" s="764"/>
      <c r="I26" s="764"/>
      <c r="J26" s="764"/>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5"/>
  </cols>
  <sheetData>
    <row r="1" spans="1:13">
      <c r="A1" s="719" t="s">
        <v>486</v>
      </c>
      <c r="B1" s="719"/>
    </row>
    <row r="2" spans="1:13" ht="26.25" customHeight="1">
      <c r="A2" s="794" t="s">
        <v>375</v>
      </c>
      <c r="B2" s="794"/>
      <c r="C2" s="794"/>
      <c r="D2" s="794"/>
      <c r="E2" s="794"/>
      <c r="F2" s="794"/>
      <c r="G2" s="794"/>
      <c r="H2" s="794"/>
      <c r="I2" s="794"/>
      <c r="J2" s="794"/>
    </row>
    <row r="3" spans="1:13">
      <c r="B3" s="597"/>
      <c r="C3" s="597"/>
      <c r="D3" s="597"/>
      <c r="E3" s="597"/>
      <c r="F3" s="597"/>
      <c r="G3" s="597"/>
      <c r="H3" s="597"/>
    </row>
    <row r="4" spans="1:13">
      <c r="A4" s="597"/>
      <c r="B4" s="597"/>
      <c r="C4" s="597"/>
      <c r="D4" s="597"/>
      <c r="E4" s="597"/>
      <c r="F4" s="597"/>
      <c r="G4" s="597"/>
      <c r="H4" s="597"/>
      <c r="I4" s="597"/>
      <c r="J4" s="597"/>
      <c r="K4" s="597"/>
      <c r="L4" s="597"/>
      <c r="M4" s="597"/>
    </row>
    <row r="5" spans="1:13">
      <c r="A5" s="597"/>
      <c r="B5" s="597"/>
      <c r="C5" s="597"/>
      <c r="D5" s="597"/>
      <c r="E5" s="597"/>
      <c r="F5" s="597"/>
      <c r="G5" s="597"/>
      <c r="H5" s="597"/>
      <c r="I5" s="597"/>
      <c r="J5" s="597"/>
      <c r="K5" s="597"/>
      <c r="L5" s="597"/>
      <c r="M5" s="597"/>
    </row>
    <row r="6" spans="1:13">
      <c r="A6" s="597"/>
      <c r="B6" s="597"/>
      <c r="C6" s="597"/>
      <c r="D6" s="597"/>
      <c r="E6" s="597"/>
      <c r="F6" s="597"/>
      <c r="G6" s="597"/>
      <c r="H6" s="597"/>
      <c r="I6" s="597"/>
      <c r="J6" s="597"/>
      <c r="K6" s="597"/>
      <c r="L6" s="597"/>
      <c r="M6" s="597"/>
    </row>
    <row r="7" spans="1:13">
      <c r="A7" s="597"/>
      <c r="B7" s="597"/>
      <c r="C7" s="597"/>
      <c r="D7" s="597"/>
      <c r="E7" s="597"/>
      <c r="F7" s="597"/>
      <c r="G7" s="597"/>
      <c r="H7" s="597"/>
      <c r="I7" s="597"/>
      <c r="J7" s="597"/>
      <c r="K7" s="597"/>
      <c r="L7" s="597"/>
      <c r="M7" s="597"/>
    </row>
    <row r="8" spans="1:13">
      <c r="A8" s="597"/>
      <c r="B8" s="597"/>
      <c r="C8" s="597"/>
      <c r="D8" s="597"/>
      <c r="E8" s="597"/>
      <c r="F8" s="597"/>
      <c r="G8" s="597"/>
      <c r="H8" s="597"/>
      <c r="I8" s="597"/>
      <c r="J8" s="597"/>
      <c r="K8" s="597"/>
      <c r="L8" s="597"/>
      <c r="M8" s="597"/>
    </row>
    <row r="9" spans="1:13">
      <c r="A9" s="597"/>
      <c r="B9" s="597"/>
      <c r="C9" s="597"/>
      <c r="D9" s="597"/>
      <c r="E9" s="597"/>
      <c r="F9" s="597"/>
      <c r="G9" s="597"/>
      <c r="H9" s="597"/>
      <c r="I9" s="597"/>
      <c r="J9" s="597"/>
      <c r="K9" s="597"/>
      <c r="L9" s="597"/>
      <c r="M9" s="597"/>
    </row>
    <row r="10" spans="1:13">
      <c r="A10" s="597"/>
      <c r="B10" s="597"/>
      <c r="C10" s="597"/>
      <c r="D10" s="599"/>
      <c r="E10" s="597"/>
      <c r="F10" s="599"/>
      <c r="G10" s="603"/>
      <c r="H10" s="597"/>
      <c r="I10" s="597"/>
      <c r="J10" s="597"/>
      <c r="K10" s="597"/>
      <c r="L10" s="597"/>
      <c r="M10" s="597"/>
    </row>
    <row r="11" spans="1:13">
      <c r="A11" s="597"/>
      <c r="B11" s="597"/>
      <c r="C11" s="597"/>
      <c r="D11" s="597"/>
      <c r="E11" s="597"/>
      <c r="F11" s="597"/>
      <c r="G11" s="603"/>
      <c r="H11" s="597"/>
      <c r="I11" s="597"/>
      <c r="J11" s="597"/>
      <c r="K11" s="597"/>
      <c r="L11" s="597"/>
      <c r="M11" s="597"/>
    </row>
    <row r="12" spans="1:13">
      <c r="A12" s="597"/>
      <c r="B12" s="597"/>
      <c r="C12" s="602"/>
      <c r="D12" s="601"/>
      <c r="E12" s="601"/>
      <c r="F12" s="601"/>
      <c r="G12" s="600"/>
      <c r="H12" s="597"/>
      <c r="I12" s="597"/>
      <c r="J12" s="597"/>
      <c r="K12" s="597"/>
      <c r="L12" s="597"/>
      <c r="M12" s="597"/>
    </row>
    <row r="13" spans="1:13">
      <c r="A13" s="597"/>
      <c r="B13" s="597"/>
      <c r="C13" s="602"/>
      <c r="D13" s="601"/>
      <c r="E13" s="601"/>
      <c r="F13" s="601"/>
      <c r="G13" s="600"/>
      <c r="H13" s="597"/>
      <c r="I13" s="597"/>
      <c r="J13" s="597"/>
      <c r="K13" s="597"/>
      <c r="L13" s="597"/>
      <c r="M13" s="597"/>
    </row>
    <row r="14" spans="1:13">
      <c r="A14" s="597"/>
      <c r="B14" s="597"/>
      <c r="C14" s="601"/>
      <c r="D14" s="599"/>
      <c r="E14" s="599"/>
      <c r="F14" s="599"/>
      <c r="G14" s="600"/>
      <c r="H14" s="597"/>
      <c r="I14" s="597"/>
      <c r="J14" s="597"/>
      <c r="K14" s="597"/>
      <c r="L14" s="597"/>
      <c r="M14" s="597"/>
    </row>
    <row r="15" spans="1:13">
      <c r="A15" s="597"/>
      <c r="B15" s="597"/>
      <c r="C15" s="599"/>
      <c r="D15" s="599"/>
      <c r="E15" s="599"/>
      <c r="F15" s="599"/>
      <c r="G15" s="598"/>
      <c r="H15" s="597"/>
      <c r="I15" s="597"/>
      <c r="J15" s="597"/>
      <c r="K15" s="597"/>
      <c r="L15" s="597"/>
      <c r="M15" s="597"/>
    </row>
    <row r="16" spans="1:13">
      <c r="A16" s="597"/>
      <c r="B16" s="597"/>
      <c r="C16" s="599"/>
      <c r="D16" s="599"/>
      <c r="E16" s="599"/>
      <c r="F16" s="599"/>
      <c r="G16" s="598"/>
      <c r="H16" s="597"/>
      <c r="I16" s="597"/>
      <c r="J16" s="597"/>
      <c r="K16" s="597"/>
      <c r="L16" s="597"/>
      <c r="M16" s="597"/>
    </row>
    <row r="17" spans="1:13">
      <c r="A17" s="597"/>
      <c r="B17" s="597"/>
      <c r="C17" s="599"/>
      <c r="D17" s="599"/>
      <c r="E17" s="599"/>
      <c r="F17" s="599"/>
      <c r="G17" s="598"/>
      <c r="H17" s="597"/>
      <c r="I17" s="597"/>
      <c r="J17" s="597"/>
      <c r="K17" s="597"/>
      <c r="L17" s="597"/>
      <c r="M17" s="597"/>
    </row>
    <row r="18" spans="1:13">
      <c r="A18" s="597"/>
      <c r="B18" s="597"/>
      <c r="C18" s="599"/>
      <c r="D18" s="599"/>
      <c r="E18" s="599"/>
      <c r="F18" s="599"/>
      <c r="G18" s="598"/>
      <c r="H18" s="597"/>
      <c r="I18" s="597"/>
      <c r="J18" s="597"/>
      <c r="K18" s="597"/>
      <c r="L18" s="597"/>
      <c r="M18" s="597"/>
    </row>
    <row r="19" spans="1:13">
      <c r="A19" s="597"/>
      <c r="B19" s="597"/>
      <c r="C19" s="599"/>
      <c r="D19" s="599"/>
      <c r="E19" s="599"/>
      <c r="F19" s="599"/>
      <c r="G19" s="598"/>
      <c r="H19" s="597"/>
      <c r="I19" s="597"/>
      <c r="J19" s="597"/>
      <c r="K19" s="597"/>
      <c r="L19" s="597"/>
      <c r="M19" s="597"/>
    </row>
    <row r="20" spans="1:13">
      <c r="A20" s="597"/>
      <c r="B20" s="597"/>
      <c r="C20" s="599"/>
      <c r="D20" s="599"/>
      <c r="E20" s="599"/>
      <c r="F20" s="599"/>
      <c r="G20" s="598"/>
      <c r="H20" s="597"/>
      <c r="I20" s="597"/>
      <c r="J20" s="597"/>
      <c r="K20" s="597"/>
      <c r="L20" s="597"/>
      <c r="M20" s="597"/>
    </row>
    <row r="21" spans="1:13">
      <c r="A21" s="597"/>
      <c r="B21" s="597"/>
      <c r="C21" s="599"/>
      <c r="D21" s="599"/>
      <c r="E21" s="599"/>
      <c r="F21" s="599"/>
      <c r="G21" s="598"/>
      <c r="H21" s="597"/>
      <c r="I21" s="597"/>
      <c r="J21" s="597"/>
      <c r="K21" s="597"/>
      <c r="L21" s="597"/>
      <c r="M21" s="597"/>
    </row>
    <row r="22" spans="1:13">
      <c r="A22" s="597"/>
      <c r="B22" s="597"/>
      <c r="C22" s="599"/>
      <c r="D22" s="599"/>
      <c r="E22" s="599"/>
      <c r="F22" s="599"/>
      <c r="G22" s="598"/>
      <c r="H22" s="597"/>
      <c r="I22" s="597"/>
      <c r="J22" s="597"/>
      <c r="K22" s="597"/>
      <c r="L22" s="597"/>
      <c r="M22" s="597"/>
    </row>
    <row r="23" spans="1:13">
      <c r="A23" s="597"/>
      <c r="B23" s="597"/>
      <c r="C23" s="599"/>
      <c r="D23" s="599"/>
      <c r="E23" s="599"/>
      <c r="F23" s="599"/>
      <c r="G23" s="598"/>
      <c r="H23" s="597"/>
      <c r="I23" s="597"/>
      <c r="J23" s="597"/>
      <c r="K23" s="597"/>
      <c r="L23" s="597"/>
      <c r="M23" s="597"/>
    </row>
    <row r="24" spans="1:13">
      <c r="A24" s="597"/>
      <c r="B24" s="597"/>
      <c r="C24" s="599"/>
      <c r="D24" s="599"/>
      <c r="E24" s="599"/>
      <c r="F24" s="599"/>
      <c r="G24" s="600"/>
      <c r="H24" s="597"/>
      <c r="I24" s="597"/>
      <c r="J24" s="597"/>
      <c r="K24" s="597"/>
      <c r="L24" s="597"/>
      <c r="M24" s="597"/>
    </row>
    <row r="25" spans="1:13">
      <c r="A25" s="597"/>
      <c r="B25" s="597"/>
      <c r="C25" s="599"/>
      <c r="D25" s="599"/>
      <c r="E25" s="599"/>
      <c r="F25" s="599"/>
      <c r="G25" s="598"/>
      <c r="H25" s="597"/>
      <c r="I25" s="597"/>
      <c r="J25" s="597"/>
      <c r="K25" s="597"/>
      <c r="L25" s="597"/>
      <c r="M25" s="597"/>
    </row>
    <row r="26" spans="1:13">
      <c r="A26" s="597"/>
      <c r="B26" s="597"/>
      <c r="C26" s="599"/>
      <c r="D26" s="599"/>
      <c r="E26" s="599"/>
      <c r="F26" s="599"/>
      <c r="G26" s="598"/>
      <c r="H26" s="597"/>
      <c r="I26" s="597"/>
      <c r="J26" s="597"/>
      <c r="K26" s="597"/>
      <c r="L26" s="597"/>
      <c r="M26" s="597"/>
    </row>
    <row r="27" spans="1:13" ht="63" customHeight="1">
      <c r="A27" s="795" t="s">
        <v>400</v>
      </c>
      <c r="B27" s="795"/>
      <c r="C27" s="795"/>
      <c r="D27" s="795"/>
      <c r="E27" s="795"/>
      <c r="F27" s="795"/>
      <c r="G27" s="795"/>
      <c r="H27" s="795"/>
      <c r="I27" s="795"/>
      <c r="J27" s="795"/>
      <c r="K27" s="597"/>
      <c r="L27" s="597"/>
      <c r="M27" s="597"/>
    </row>
    <row r="28" spans="1:13">
      <c r="A28" s="597"/>
      <c r="B28" s="597"/>
      <c r="C28" s="597"/>
      <c r="D28" s="597"/>
      <c r="E28" s="597"/>
      <c r="F28" s="597"/>
      <c r="G28" s="598"/>
      <c r="H28" s="597"/>
      <c r="I28" s="597"/>
      <c r="J28" s="597"/>
      <c r="K28" s="597"/>
      <c r="L28" s="597"/>
      <c r="M28" s="597"/>
    </row>
    <row r="29" spans="1:13">
      <c r="A29" s="597"/>
      <c r="B29" s="597"/>
      <c r="C29" s="597"/>
      <c r="D29" s="597"/>
      <c r="E29" s="597"/>
      <c r="F29" s="597"/>
      <c r="G29" s="597"/>
      <c r="H29" s="597"/>
      <c r="I29" s="597"/>
      <c r="J29" s="597"/>
      <c r="K29" s="597"/>
      <c r="L29" s="597"/>
      <c r="M29" s="597"/>
    </row>
    <row r="30" spans="1:13">
      <c r="A30" s="597"/>
      <c r="B30" s="597"/>
      <c r="C30" s="597"/>
      <c r="D30" s="597"/>
      <c r="E30" s="597"/>
      <c r="F30" s="597"/>
      <c r="G30" s="597"/>
      <c r="H30" s="597"/>
      <c r="I30" s="597"/>
      <c r="J30" s="597"/>
      <c r="K30" s="597"/>
      <c r="L30" s="597"/>
      <c r="M30" s="597"/>
    </row>
    <row r="31" spans="1:13">
      <c r="A31" s="597"/>
      <c r="B31" s="597"/>
      <c r="C31" s="597"/>
      <c r="D31" s="597"/>
      <c r="E31" s="597"/>
      <c r="F31" s="597"/>
      <c r="G31" s="597"/>
      <c r="H31" s="597"/>
      <c r="I31" s="597"/>
      <c r="J31" s="597"/>
      <c r="K31" s="597"/>
      <c r="L31" s="597"/>
      <c r="M31" s="597"/>
    </row>
    <row r="36" spans="1:1" ht="16.5" customHeight="1"/>
    <row r="37" spans="1:1">
      <c r="A37" s="596"/>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8" t="s">
        <v>486</v>
      </c>
    </row>
    <row r="2" spans="1:33" ht="25.5" customHeight="1">
      <c r="A2" s="779" t="s">
        <v>365</v>
      </c>
      <c r="B2" s="779"/>
      <c r="C2" s="779"/>
      <c r="D2" s="779"/>
      <c r="E2" s="779"/>
      <c r="F2" s="779"/>
      <c r="G2" s="779"/>
      <c r="H2" s="779"/>
      <c r="I2" s="779"/>
      <c r="J2" s="779"/>
      <c r="K2" s="779"/>
      <c r="L2" s="779"/>
      <c r="M2" s="779"/>
      <c r="N2" s="779"/>
      <c r="O2" s="779"/>
      <c r="P2" s="779"/>
      <c r="Q2" s="779"/>
      <c r="R2" s="779"/>
      <c r="S2" s="779"/>
      <c r="T2" s="779"/>
      <c r="U2" s="779"/>
      <c r="V2" s="779"/>
      <c r="W2" s="779"/>
      <c r="X2" s="779"/>
      <c r="Y2" s="779"/>
      <c r="Z2" s="779"/>
      <c r="AA2" s="779"/>
    </row>
    <row r="3" spans="1:33" ht="23.25" customHeight="1">
      <c r="A3" s="796" t="s">
        <v>28</v>
      </c>
      <c r="B3" s="802" t="s">
        <v>115</v>
      </c>
      <c r="C3" s="803"/>
      <c r="D3" s="803"/>
      <c r="E3" s="803"/>
      <c r="F3" s="803"/>
      <c r="G3" s="803"/>
      <c r="H3" s="803"/>
      <c r="I3" s="803"/>
      <c r="J3" s="803"/>
      <c r="K3" s="803"/>
      <c r="L3" s="803"/>
      <c r="M3" s="803"/>
      <c r="N3" s="803"/>
      <c r="O3" s="803"/>
      <c r="P3" s="803"/>
      <c r="Q3" s="803"/>
      <c r="R3" s="803"/>
      <c r="S3" s="803"/>
      <c r="T3" s="803"/>
      <c r="U3" s="803"/>
      <c r="V3" s="803"/>
      <c r="W3" s="803"/>
      <c r="X3" s="803"/>
      <c r="Y3" s="803"/>
      <c r="Z3" s="804"/>
      <c r="AA3" s="506" t="s">
        <v>320</v>
      </c>
    </row>
    <row r="4" spans="1:33" ht="17.25" customHeight="1">
      <c r="A4" s="797"/>
      <c r="B4" s="799" t="s">
        <v>116</v>
      </c>
      <c r="C4" s="785"/>
      <c r="D4" s="785"/>
      <c r="E4" s="785"/>
      <c r="F4" s="785"/>
      <c r="G4" s="785"/>
      <c r="H4" s="785"/>
      <c r="I4" s="785"/>
      <c r="J4" s="785"/>
      <c r="K4" s="785"/>
      <c r="L4" s="785"/>
      <c r="M4" s="785"/>
      <c r="N4" s="785"/>
      <c r="O4" s="785"/>
      <c r="P4" s="785"/>
      <c r="Q4" s="785"/>
      <c r="R4" s="785"/>
      <c r="S4" s="785"/>
      <c r="T4" s="785"/>
      <c r="U4" s="785"/>
      <c r="V4" s="785"/>
      <c r="W4" s="785"/>
      <c r="X4" s="785"/>
      <c r="Y4" s="785"/>
      <c r="Z4" s="785"/>
      <c r="AA4" s="785"/>
    </row>
    <row r="5" spans="1:33">
      <c r="A5" s="797"/>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7">
        <v>2015</v>
      </c>
      <c r="AC5" s="214"/>
      <c r="AD5" s="215"/>
    </row>
    <row r="6" spans="1:33">
      <c r="A6" s="798"/>
      <c r="B6" s="800" t="s">
        <v>40</v>
      </c>
      <c r="C6" s="801"/>
      <c r="D6" s="801"/>
      <c r="E6" s="801"/>
      <c r="F6" s="801"/>
      <c r="G6" s="801"/>
      <c r="H6" s="801"/>
      <c r="I6" s="801"/>
      <c r="J6" s="801"/>
      <c r="K6" s="801"/>
      <c r="L6" s="801"/>
      <c r="M6" s="801"/>
      <c r="N6" s="801"/>
      <c r="O6" s="801"/>
      <c r="P6" s="801"/>
      <c r="Q6" s="801"/>
      <c r="R6" s="801"/>
      <c r="S6" s="801"/>
      <c r="T6" s="801"/>
      <c r="U6" s="801"/>
      <c r="V6" s="801"/>
      <c r="W6" s="801"/>
      <c r="X6" s="801"/>
      <c r="Y6" s="801"/>
      <c r="Z6" s="801"/>
      <c r="AA6" s="801"/>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6" t="s">
        <v>163</v>
      </c>
      <c r="C8" s="806"/>
      <c r="D8" s="806"/>
      <c r="E8" s="806"/>
      <c r="F8" s="806"/>
      <c r="G8" s="806"/>
      <c r="H8" s="806"/>
      <c r="I8" s="806"/>
      <c r="J8" s="806"/>
      <c r="K8" s="806"/>
      <c r="L8" s="806"/>
      <c r="M8" s="806"/>
      <c r="N8" s="806"/>
      <c r="O8" s="806"/>
      <c r="P8" s="806"/>
      <c r="Q8" s="806"/>
      <c r="R8" s="806"/>
      <c r="S8" s="806"/>
      <c r="T8" s="806"/>
      <c r="U8" s="806"/>
      <c r="V8" s="806"/>
      <c r="W8" s="806"/>
      <c r="X8" s="806"/>
      <c r="Y8" s="806"/>
      <c r="Z8" s="806"/>
      <c r="AA8" s="806"/>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6" t="s">
        <v>141</v>
      </c>
      <c r="C25" s="806"/>
      <c r="D25" s="806"/>
      <c r="E25" s="806"/>
      <c r="F25" s="806"/>
      <c r="G25" s="806"/>
      <c r="H25" s="806"/>
      <c r="I25" s="806"/>
      <c r="J25" s="806"/>
      <c r="K25" s="806"/>
      <c r="L25" s="806"/>
      <c r="M25" s="806"/>
      <c r="N25" s="806"/>
      <c r="O25" s="806"/>
      <c r="P25" s="806"/>
      <c r="Q25" s="806"/>
      <c r="R25" s="806"/>
      <c r="S25" s="806"/>
      <c r="T25" s="806"/>
      <c r="U25" s="806"/>
      <c r="V25" s="806"/>
      <c r="W25" s="806"/>
      <c r="X25" s="806"/>
      <c r="Y25" s="806"/>
      <c r="Z25" s="806"/>
      <c r="AA25" s="806"/>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6" t="s">
        <v>142</v>
      </c>
      <c r="C28" s="806"/>
      <c r="D28" s="806"/>
      <c r="E28" s="806"/>
      <c r="F28" s="806"/>
      <c r="G28" s="806"/>
      <c r="H28" s="806"/>
      <c r="I28" s="806"/>
      <c r="J28" s="806"/>
      <c r="K28" s="806"/>
      <c r="L28" s="806"/>
      <c r="M28" s="806"/>
      <c r="N28" s="806"/>
      <c r="O28" s="806"/>
      <c r="P28" s="806"/>
      <c r="Q28" s="806"/>
      <c r="R28" s="806"/>
      <c r="S28" s="806"/>
      <c r="T28" s="806"/>
      <c r="U28" s="806"/>
      <c r="V28" s="806"/>
      <c r="W28" s="806"/>
      <c r="X28" s="806"/>
      <c r="Y28" s="806"/>
      <c r="Z28" s="806"/>
      <c r="AA28" s="806"/>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6" t="s">
        <v>143</v>
      </c>
      <c r="C31" s="806"/>
      <c r="D31" s="806"/>
      <c r="E31" s="806"/>
      <c r="F31" s="806"/>
      <c r="G31" s="806"/>
      <c r="H31" s="806"/>
      <c r="I31" s="806"/>
      <c r="J31" s="806"/>
      <c r="K31" s="806"/>
      <c r="L31" s="806"/>
      <c r="M31" s="806"/>
      <c r="N31" s="806"/>
      <c r="O31" s="806"/>
      <c r="P31" s="806"/>
      <c r="Q31" s="806"/>
      <c r="R31" s="806"/>
      <c r="S31" s="806"/>
      <c r="T31" s="806"/>
      <c r="U31" s="806"/>
      <c r="V31" s="806"/>
      <c r="W31" s="806"/>
      <c r="X31" s="806"/>
      <c r="Y31" s="806"/>
      <c r="Z31" s="806"/>
      <c r="AA31" s="806"/>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80"/>
      <c r="AC32" s="380"/>
      <c r="AD32" s="380"/>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80"/>
      <c r="AC33" s="380"/>
      <c r="AD33" s="380"/>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80"/>
      <c r="AC34" s="380"/>
      <c r="AD34" s="380"/>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80"/>
      <c r="AC35" s="380"/>
      <c r="AD35" s="380"/>
    </row>
    <row r="36" spans="1:31" ht="13.5">
      <c r="A36" s="222"/>
      <c r="B36" s="806" t="s">
        <v>322</v>
      </c>
      <c r="C36" s="806"/>
      <c r="D36" s="806"/>
      <c r="E36" s="806"/>
      <c r="F36" s="806"/>
      <c r="G36" s="806"/>
      <c r="H36" s="806"/>
      <c r="I36" s="806"/>
      <c r="J36" s="806"/>
      <c r="K36" s="806"/>
      <c r="L36" s="806"/>
      <c r="M36" s="806"/>
      <c r="N36" s="806"/>
      <c r="O36" s="806"/>
      <c r="P36" s="806"/>
      <c r="Q36" s="806"/>
      <c r="R36" s="806"/>
      <c r="S36" s="806"/>
      <c r="T36" s="806"/>
      <c r="U36" s="806"/>
      <c r="V36" s="806"/>
      <c r="W36" s="806"/>
      <c r="X36" s="806"/>
      <c r="Y36" s="806"/>
      <c r="Z36" s="806"/>
      <c r="AA36" s="806"/>
      <c r="AB36" s="223"/>
      <c r="AC36" s="223"/>
      <c r="AD36" s="223"/>
      <c r="AE36" s="223"/>
    </row>
    <row r="37" spans="1:31" ht="13.5" customHeight="1">
      <c r="A37" s="390"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91" t="s">
        <v>82</v>
      </c>
      <c r="Q37" s="391" t="s">
        <v>83</v>
      </c>
      <c r="R37" s="392" t="s">
        <v>132</v>
      </c>
      <c r="S37" s="349" t="s">
        <v>93</v>
      </c>
      <c r="T37" s="392" t="s">
        <v>113</v>
      </c>
      <c r="U37" s="349" t="s">
        <v>93</v>
      </c>
      <c r="V37" s="392" t="s">
        <v>101</v>
      </c>
      <c r="W37" s="349" t="s">
        <v>93</v>
      </c>
      <c r="X37" s="349" t="s">
        <v>243</v>
      </c>
      <c r="Y37" s="349" t="s">
        <v>93</v>
      </c>
      <c r="Z37" s="349" t="s">
        <v>93</v>
      </c>
      <c r="AA37" s="220" t="s">
        <v>243</v>
      </c>
      <c r="AB37" s="223"/>
      <c r="AC37" s="223"/>
      <c r="AD37" s="223"/>
      <c r="AE37" s="223"/>
    </row>
    <row r="38" spans="1:31" s="223" customFormat="1" ht="13.5" customHeight="1">
      <c r="A38" s="393"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4" t="s">
        <v>62</v>
      </c>
      <c r="Q38" s="394" t="s">
        <v>84</v>
      </c>
      <c r="R38" s="395" t="s">
        <v>128</v>
      </c>
      <c r="S38" s="352" t="s">
        <v>93</v>
      </c>
      <c r="T38" s="395" t="s">
        <v>11</v>
      </c>
      <c r="U38" s="352" t="s">
        <v>93</v>
      </c>
      <c r="V38" s="395" t="s">
        <v>102</v>
      </c>
      <c r="W38" s="352" t="s">
        <v>93</v>
      </c>
      <c r="X38" s="352" t="s">
        <v>318</v>
      </c>
      <c r="Y38" s="352" t="s">
        <v>93</v>
      </c>
      <c r="Z38" s="352" t="s">
        <v>93</v>
      </c>
      <c r="AA38" s="227" t="s">
        <v>244</v>
      </c>
    </row>
    <row r="39" spans="1:31" ht="12.75" customHeight="1">
      <c r="A39" s="508"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6" t="s">
        <v>114</v>
      </c>
      <c r="W39" s="349" t="s">
        <v>93</v>
      </c>
      <c r="X39" s="349" t="s">
        <v>318</v>
      </c>
      <c r="Y39" s="349" t="s">
        <v>93</v>
      </c>
      <c r="Z39" s="349" t="s">
        <v>93</v>
      </c>
      <c r="AA39" s="397" t="s">
        <v>84</v>
      </c>
    </row>
    <row r="40" spans="1:31" s="223" customFormat="1" ht="262.5" customHeight="1">
      <c r="A40" s="777" t="s">
        <v>402</v>
      </c>
      <c r="B40" s="805"/>
      <c r="C40" s="805"/>
      <c r="D40" s="805"/>
      <c r="E40" s="805"/>
      <c r="F40" s="805"/>
      <c r="G40" s="805"/>
      <c r="H40" s="805"/>
      <c r="I40" s="805"/>
      <c r="J40" s="805"/>
      <c r="K40" s="805"/>
      <c r="L40" s="805"/>
      <c r="M40" s="805"/>
      <c r="N40" s="805"/>
      <c r="O40" s="805"/>
      <c r="P40" s="805"/>
      <c r="Q40" s="805"/>
      <c r="R40" s="805"/>
      <c r="S40" s="805"/>
      <c r="T40" s="805"/>
      <c r="U40" s="805"/>
      <c r="V40" s="805"/>
      <c r="W40" s="805"/>
      <c r="X40" s="805"/>
      <c r="Y40" s="805"/>
      <c r="Z40" s="805"/>
      <c r="AA40" s="805"/>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8" t="s">
        <v>486</v>
      </c>
      <c r="B1" s="657"/>
      <c r="C1" s="657"/>
      <c r="D1" s="657"/>
      <c r="E1" s="657"/>
      <c r="F1" s="657"/>
      <c r="G1" s="657"/>
    </row>
    <row r="2" spans="1:8" ht="25.5" customHeight="1">
      <c r="A2" s="808" t="s">
        <v>442</v>
      </c>
      <c r="B2" s="808"/>
      <c r="C2" s="808"/>
      <c r="D2" s="808"/>
      <c r="E2" s="808"/>
      <c r="F2" s="808"/>
      <c r="G2" s="808"/>
      <c r="H2" s="808"/>
    </row>
    <row r="3" spans="1:8" ht="36">
      <c r="A3" s="811" t="s">
        <v>345</v>
      </c>
      <c r="B3" s="1" t="s">
        <v>41</v>
      </c>
      <c r="C3" s="52" t="s">
        <v>346</v>
      </c>
      <c r="D3" s="59" t="s">
        <v>347</v>
      </c>
      <c r="E3" s="59" t="s">
        <v>351</v>
      </c>
      <c r="F3" s="1" t="s">
        <v>350</v>
      </c>
      <c r="G3" s="60" t="s">
        <v>348</v>
      </c>
      <c r="H3" s="245" t="s">
        <v>349</v>
      </c>
    </row>
    <row r="4" spans="1:8" ht="12.75" customHeight="1">
      <c r="A4" s="812"/>
      <c r="B4" s="809" t="s">
        <v>123</v>
      </c>
      <c r="C4" s="810"/>
      <c r="D4" s="810"/>
      <c r="E4" s="810"/>
      <c r="F4" s="810"/>
      <c r="G4" s="810"/>
      <c r="H4" s="810"/>
    </row>
    <row r="5" spans="1:8" ht="24">
      <c r="A5" s="17" t="s">
        <v>338</v>
      </c>
      <c r="B5" s="524">
        <v>91</v>
      </c>
      <c r="C5" s="524">
        <v>90</v>
      </c>
      <c r="D5" s="524">
        <v>93</v>
      </c>
      <c r="E5" s="524">
        <v>91</v>
      </c>
      <c r="F5" s="524">
        <v>92</v>
      </c>
      <c r="G5" s="525">
        <v>92</v>
      </c>
      <c r="H5" s="525">
        <v>90</v>
      </c>
    </row>
    <row r="6" spans="1:8">
      <c r="A6" s="61" t="s">
        <v>382</v>
      </c>
      <c r="B6" s="526">
        <v>84</v>
      </c>
      <c r="C6" s="526">
        <v>85</v>
      </c>
      <c r="D6" s="527">
        <v>84</v>
      </c>
      <c r="E6" s="527">
        <v>83</v>
      </c>
      <c r="F6" s="527">
        <v>86</v>
      </c>
      <c r="G6" s="528">
        <v>86</v>
      </c>
      <c r="H6" s="528">
        <v>82</v>
      </c>
    </row>
    <row r="7" spans="1:8">
      <c r="A7" s="17" t="s">
        <v>339</v>
      </c>
      <c r="B7" s="524">
        <v>81</v>
      </c>
      <c r="C7" s="524">
        <v>77</v>
      </c>
      <c r="D7" s="529">
        <v>84</v>
      </c>
      <c r="E7" s="529">
        <v>80</v>
      </c>
      <c r="F7" s="529">
        <v>81</v>
      </c>
      <c r="G7" s="525">
        <v>80</v>
      </c>
      <c r="H7" s="525">
        <v>84</v>
      </c>
    </row>
    <row r="8" spans="1:8">
      <c r="A8" s="61" t="s">
        <v>383</v>
      </c>
      <c r="B8" s="526">
        <v>77</v>
      </c>
      <c r="C8" s="526">
        <v>75</v>
      </c>
      <c r="D8" s="527">
        <v>78</v>
      </c>
      <c r="E8" s="527">
        <v>78</v>
      </c>
      <c r="F8" s="527">
        <v>76</v>
      </c>
      <c r="G8" s="528">
        <v>72</v>
      </c>
      <c r="H8" s="528">
        <v>87</v>
      </c>
    </row>
    <row r="9" spans="1:8">
      <c r="A9" s="17" t="s">
        <v>397</v>
      </c>
      <c r="B9" s="524">
        <v>74</v>
      </c>
      <c r="C9" s="524">
        <v>73</v>
      </c>
      <c r="D9" s="529">
        <v>76</v>
      </c>
      <c r="E9" s="529">
        <v>74</v>
      </c>
      <c r="F9" s="529">
        <v>75</v>
      </c>
      <c r="G9" s="525">
        <v>75</v>
      </c>
      <c r="H9" s="525">
        <v>76</v>
      </c>
    </row>
    <row r="10" spans="1:8" ht="24">
      <c r="A10" s="61" t="s">
        <v>340</v>
      </c>
      <c r="B10" s="526">
        <v>68</v>
      </c>
      <c r="C10" s="526">
        <v>66</v>
      </c>
      <c r="D10" s="527">
        <v>70</v>
      </c>
      <c r="E10" s="527">
        <v>70</v>
      </c>
      <c r="F10" s="527">
        <v>66</v>
      </c>
      <c r="G10" s="528">
        <v>67</v>
      </c>
      <c r="H10" s="528">
        <v>69</v>
      </c>
    </row>
    <row r="11" spans="1:8">
      <c r="A11" s="17" t="s">
        <v>384</v>
      </c>
      <c r="B11" s="524">
        <v>66</v>
      </c>
      <c r="C11" s="524">
        <v>63</v>
      </c>
      <c r="D11" s="529">
        <v>70</v>
      </c>
      <c r="E11" s="529">
        <v>67</v>
      </c>
      <c r="F11" s="529">
        <v>66</v>
      </c>
      <c r="G11" s="525">
        <v>69</v>
      </c>
      <c r="H11" s="525">
        <v>60</v>
      </c>
    </row>
    <row r="12" spans="1:8" ht="36">
      <c r="A12" s="61" t="s">
        <v>341</v>
      </c>
      <c r="B12" s="526">
        <v>59</v>
      </c>
      <c r="C12" s="526">
        <v>58</v>
      </c>
      <c r="D12" s="527">
        <v>60</v>
      </c>
      <c r="E12" s="527">
        <v>64</v>
      </c>
      <c r="F12" s="527">
        <v>55</v>
      </c>
      <c r="G12" s="528">
        <v>54</v>
      </c>
      <c r="H12" s="528">
        <v>75</v>
      </c>
    </row>
    <row r="13" spans="1:8">
      <c r="A13" s="17" t="s">
        <v>342</v>
      </c>
      <c r="B13" s="524">
        <v>46</v>
      </c>
      <c r="C13" s="524">
        <v>48</v>
      </c>
      <c r="D13" s="529">
        <v>44</v>
      </c>
      <c r="E13" s="529">
        <v>42</v>
      </c>
      <c r="F13" s="529">
        <v>49</v>
      </c>
      <c r="G13" s="525">
        <v>47</v>
      </c>
      <c r="H13" s="525">
        <v>41</v>
      </c>
    </row>
    <row r="14" spans="1:8">
      <c r="A14" s="61" t="s">
        <v>343</v>
      </c>
      <c r="B14" s="526">
        <v>41</v>
      </c>
      <c r="C14" s="526">
        <v>37</v>
      </c>
      <c r="D14" s="527">
        <v>43</v>
      </c>
      <c r="E14" s="527">
        <v>46</v>
      </c>
      <c r="F14" s="527">
        <v>36</v>
      </c>
      <c r="G14" s="528">
        <v>37</v>
      </c>
      <c r="H14" s="528">
        <v>53</v>
      </c>
    </row>
    <row r="15" spans="1:8" ht="24">
      <c r="A15" s="17" t="s">
        <v>344</v>
      </c>
      <c r="B15" s="524">
        <v>36</v>
      </c>
      <c r="C15" s="524">
        <v>34</v>
      </c>
      <c r="D15" s="529">
        <v>38</v>
      </c>
      <c r="E15" s="529">
        <v>40</v>
      </c>
      <c r="F15" s="529">
        <v>33</v>
      </c>
      <c r="G15" s="525">
        <v>32</v>
      </c>
      <c r="H15" s="525">
        <v>49</v>
      </c>
    </row>
    <row r="16" spans="1:8" ht="24">
      <c r="A16" s="278" t="s">
        <v>385</v>
      </c>
      <c r="B16" s="530">
        <v>16</v>
      </c>
      <c r="C16" s="530">
        <v>15</v>
      </c>
      <c r="D16" s="531">
        <v>17</v>
      </c>
      <c r="E16" s="531">
        <v>21</v>
      </c>
      <c r="F16" s="531">
        <v>12</v>
      </c>
      <c r="G16" s="532">
        <v>15</v>
      </c>
      <c r="H16" s="532">
        <v>18</v>
      </c>
    </row>
    <row r="17" spans="1:8" ht="60" customHeight="1">
      <c r="A17" s="764" t="s">
        <v>440</v>
      </c>
      <c r="B17" s="764"/>
      <c r="C17" s="764"/>
      <c r="D17" s="764"/>
      <c r="E17" s="764"/>
      <c r="F17" s="764"/>
      <c r="G17" s="764"/>
      <c r="H17" s="764"/>
    </row>
    <row r="18" spans="1:8" ht="12.75" customHeight="1">
      <c r="A18" s="807"/>
      <c r="B18" s="807"/>
      <c r="C18" s="807"/>
      <c r="D18" s="807"/>
      <c r="E18" s="807"/>
      <c r="F18" s="807"/>
      <c r="G18" s="807"/>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8" t="s">
        <v>486</v>
      </c>
    </row>
    <row r="2" spans="1:14" ht="25.5" customHeight="1">
      <c r="A2" s="813" t="s">
        <v>443</v>
      </c>
      <c r="B2" s="813"/>
      <c r="C2" s="813"/>
      <c r="D2" s="813"/>
      <c r="E2" s="813"/>
      <c r="F2" s="813"/>
      <c r="G2" s="813"/>
      <c r="H2" s="813"/>
      <c r="I2" s="813"/>
      <c r="J2" s="813"/>
    </row>
    <row r="3" spans="1:14" ht="12.75" customHeight="1">
      <c r="A3" s="796" t="s">
        <v>326</v>
      </c>
      <c r="B3" s="815" t="s">
        <v>327</v>
      </c>
      <c r="C3" s="816"/>
      <c r="D3" s="816"/>
      <c r="E3" s="816"/>
      <c r="F3" s="816"/>
      <c r="G3" s="816"/>
      <c r="H3" s="816"/>
      <c r="I3" s="816"/>
      <c r="J3" s="816"/>
    </row>
    <row r="4" spans="1:14" ht="13.5">
      <c r="A4" s="797"/>
      <c r="B4" s="522">
        <v>1996</v>
      </c>
      <c r="C4" s="522">
        <v>1999</v>
      </c>
      <c r="D4" s="522">
        <v>2002</v>
      </c>
      <c r="E4" s="522">
        <v>2004</v>
      </c>
      <c r="F4" s="522">
        <v>2006</v>
      </c>
      <c r="G4" s="521">
        <v>2008</v>
      </c>
      <c r="H4" s="521">
        <v>2010</v>
      </c>
      <c r="I4" s="521" t="s">
        <v>328</v>
      </c>
      <c r="J4" s="509">
        <v>2015</v>
      </c>
    </row>
    <row r="5" spans="1:14" ht="12.75" customHeight="1">
      <c r="A5" s="798"/>
      <c r="B5" s="817" t="s">
        <v>329</v>
      </c>
      <c r="C5" s="818"/>
      <c r="D5" s="818"/>
      <c r="E5" s="818"/>
      <c r="F5" s="818"/>
      <c r="G5" s="818"/>
      <c r="H5" s="818"/>
      <c r="I5" s="818"/>
      <c r="J5" s="818"/>
      <c r="K5" s="223"/>
    </row>
    <row r="6" spans="1:14" ht="12.75" customHeight="1">
      <c r="A6" s="819" t="s">
        <v>41</v>
      </c>
      <c r="B6" s="819"/>
      <c r="C6" s="819"/>
      <c r="D6" s="819"/>
      <c r="E6" s="819"/>
      <c r="F6" s="819"/>
      <c r="G6" s="819"/>
      <c r="H6" s="819"/>
      <c r="I6" s="819"/>
      <c r="J6" s="819"/>
    </row>
    <row r="7" spans="1:14" ht="12.75" customHeight="1">
      <c r="A7" s="510" t="s">
        <v>330</v>
      </c>
      <c r="B7" s="511">
        <v>59</v>
      </c>
      <c r="C7" s="511">
        <v>58</v>
      </c>
      <c r="D7" s="511">
        <v>66</v>
      </c>
      <c r="E7" s="511">
        <v>63</v>
      </c>
      <c r="F7" s="511">
        <v>59</v>
      </c>
      <c r="G7" s="512">
        <v>60</v>
      </c>
      <c r="H7" s="512">
        <v>62</v>
      </c>
      <c r="I7" s="512">
        <v>61</v>
      </c>
      <c r="J7" s="512">
        <v>62</v>
      </c>
    </row>
    <row r="8" spans="1:14" ht="12.75" customHeight="1">
      <c r="A8" s="513" t="s">
        <v>331</v>
      </c>
      <c r="B8" s="514">
        <v>61</v>
      </c>
      <c r="C8" s="514">
        <v>62</v>
      </c>
      <c r="D8" s="514">
        <v>69</v>
      </c>
      <c r="E8" s="514">
        <v>67</v>
      </c>
      <c r="F8" s="514">
        <v>61</v>
      </c>
      <c r="G8" s="515">
        <v>64</v>
      </c>
      <c r="H8" s="515">
        <v>66</v>
      </c>
      <c r="I8" s="515">
        <v>65</v>
      </c>
      <c r="J8" s="515">
        <v>66</v>
      </c>
    </row>
    <row r="9" spans="1:14" ht="12.75" customHeight="1">
      <c r="A9" s="510" t="s">
        <v>332</v>
      </c>
      <c r="B9" s="511">
        <v>67</v>
      </c>
      <c r="C9" s="511">
        <v>67</v>
      </c>
      <c r="D9" s="511">
        <v>75</v>
      </c>
      <c r="E9" s="511">
        <v>74</v>
      </c>
      <c r="F9" s="511">
        <v>68</v>
      </c>
      <c r="G9" s="512">
        <v>69</v>
      </c>
      <c r="H9" s="512">
        <v>70</v>
      </c>
      <c r="I9" s="512">
        <v>70</v>
      </c>
      <c r="J9" s="512">
        <v>71</v>
      </c>
    </row>
    <row r="10" spans="1:14" ht="12.75" customHeight="1">
      <c r="A10" s="513" t="s">
        <v>333</v>
      </c>
      <c r="B10" s="514">
        <v>79</v>
      </c>
      <c r="C10" s="514">
        <v>79</v>
      </c>
      <c r="D10" s="514">
        <v>84</v>
      </c>
      <c r="E10" s="514">
        <v>82</v>
      </c>
      <c r="F10" s="514">
        <v>80</v>
      </c>
      <c r="G10" s="515">
        <v>80</v>
      </c>
      <c r="H10" s="515">
        <v>81</v>
      </c>
      <c r="I10" s="515">
        <v>82</v>
      </c>
      <c r="J10" s="515">
        <v>81</v>
      </c>
    </row>
    <row r="11" spans="1:14" ht="12.75" customHeight="1">
      <c r="A11" s="819" t="s">
        <v>98</v>
      </c>
      <c r="B11" s="819"/>
      <c r="C11" s="819"/>
      <c r="D11" s="819"/>
      <c r="E11" s="819"/>
      <c r="F11" s="819"/>
      <c r="G11" s="819"/>
      <c r="H11" s="819"/>
      <c r="I11" s="819"/>
      <c r="J11" s="819"/>
    </row>
    <row r="12" spans="1:14" ht="12.75" customHeight="1">
      <c r="A12" s="510" t="s">
        <v>330</v>
      </c>
      <c r="B12" s="511">
        <v>63</v>
      </c>
      <c r="C12" s="511">
        <v>63</v>
      </c>
      <c r="D12" s="511">
        <v>72</v>
      </c>
      <c r="E12" s="511">
        <v>68</v>
      </c>
      <c r="F12" s="511">
        <v>64</v>
      </c>
      <c r="G12" s="512">
        <v>66</v>
      </c>
      <c r="H12" s="512">
        <v>69</v>
      </c>
      <c r="I12" s="512">
        <v>66</v>
      </c>
      <c r="J12" s="512">
        <v>67</v>
      </c>
      <c r="K12" s="256"/>
      <c r="L12" s="256"/>
      <c r="M12" s="256"/>
      <c r="N12" s="256"/>
    </row>
    <row r="13" spans="1:14" ht="12.75" customHeight="1">
      <c r="A13" s="513" t="s">
        <v>331</v>
      </c>
      <c r="B13" s="514">
        <v>67</v>
      </c>
      <c r="C13" s="514">
        <v>66</v>
      </c>
      <c r="D13" s="514">
        <v>73</v>
      </c>
      <c r="E13" s="514">
        <v>72</v>
      </c>
      <c r="F13" s="514">
        <v>67</v>
      </c>
      <c r="G13" s="515">
        <v>69</v>
      </c>
      <c r="H13" s="515">
        <v>71</v>
      </c>
      <c r="I13" s="515">
        <v>70</v>
      </c>
      <c r="J13" s="515">
        <v>71</v>
      </c>
    </row>
    <row r="14" spans="1:14" ht="12.75" customHeight="1">
      <c r="A14" s="510" t="s">
        <v>332</v>
      </c>
      <c r="B14" s="511">
        <v>71</v>
      </c>
      <c r="C14" s="511">
        <v>71</v>
      </c>
      <c r="D14" s="511">
        <v>78</v>
      </c>
      <c r="E14" s="511">
        <v>77</v>
      </c>
      <c r="F14" s="511">
        <v>72</v>
      </c>
      <c r="G14" s="512">
        <v>72</v>
      </c>
      <c r="H14" s="512">
        <v>74</v>
      </c>
      <c r="I14" s="512">
        <v>73</v>
      </c>
      <c r="J14" s="512">
        <v>74</v>
      </c>
    </row>
    <row r="15" spans="1:14" ht="12.75" customHeight="1">
      <c r="A15" s="513" t="s">
        <v>333</v>
      </c>
      <c r="B15" s="514">
        <v>82</v>
      </c>
      <c r="C15" s="514">
        <v>82</v>
      </c>
      <c r="D15" s="514">
        <v>86</v>
      </c>
      <c r="E15" s="514">
        <v>84</v>
      </c>
      <c r="F15" s="514">
        <v>83</v>
      </c>
      <c r="G15" s="515">
        <v>84</v>
      </c>
      <c r="H15" s="515">
        <v>83</v>
      </c>
      <c r="I15" s="515">
        <v>84</v>
      </c>
      <c r="J15" s="515">
        <v>83</v>
      </c>
    </row>
    <row r="16" spans="1:14" ht="12.75" customHeight="1">
      <c r="A16" s="819" t="s">
        <v>70</v>
      </c>
      <c r="B16" s="819"/>
      <c r="C16" s="819"/>
      <c r="D16" s="819"/>
      <c r="E16" s="819"/>
      <c r="F16" s="819"/>
      <c r="G16" s="819"/>
      <c r="H16" s="819"/>
      <c r="I16" s="819"/>
      <c r="J16" s="819"/>
    </row>
    <row r="17" spans="1:10" ht="12.75" customHeight="1">
      <c r="A17" s="510" t="s">
        <v>330</v>
      </c>
      <c r="B17" s="511">
        <v>54</v>
      </c>
      <c r="C17" s="511">
        <v>53</v>
      </c>
      <c r="D17" s="511">
        <v>62</v>
      </c>
      <c r="E17" s="511">
        <v>60</v>
      </c>
      <c r="F17" s="511">
        <v>55</v>
      </c>
      <c r="G17" s="512">
        <v>56</v>
      </c>
      <c r="H17" s="512">
        <v>57</v>
      </c>
      <c r="I17" s="512">
        <v>56</v>
      </c>
      <c r="J17" s="512">
        <v>57</v>
      </c>
    </row>
    <row r="18" spans="1:10" ht="12.75" customHeight="1">
      <c r="A18" s="513" t="s">
        <v>331</v>
      </c>
      <c r="B18" s="514">
        <v>57</v>
      </c>
      <c r="C18" s="514">
        <v>57</v>
      </c>
      <c r="D18" s="514">
        <v>66</v>
      </c>
      <c r="E18" s="514">
        <v>63</v>
      </c>
      <c r="F18" s="514">
        <v>57</v>
      </c>
      <c r="G18" s="515">
        <v>60</v>
      </c>
      <c r="H18" s="515">
        <v>62</v>
      </c>
      <c r="I18" s="515">
        <v>61</v>
      </c>
      <c r="J18" s="515">
        <v>62</v>
      </c>
    </row>
    <row r="19" spans="1:10" ht="12.75" customHeight="1">
      <c r="A19" s="510" t="s">
        <v>332</v>
      </c>
      <c r="B19" s="511">
        <v>63</v>
      </c>
      <c r="C19" s="511">
        <v>64</v>
      </c>
      <c r="D19" s="511">
        <v>72</v>
      </c>
      <c r="E19" s="511">
        <v>71</v>
      </c>
      <c r="F19" s="511">
        <v>64</v>
      </c>
      <c r="G19" s="512">
        <v>65</v>
      </c>
      <c r="H19" s="512">
        <v>66</v>
      </c>
      <c r="I19" s="512">
        <v>66</v>
      </c>
      <c r="J19" s="512">
        <v>67</v>
      </c>
    </row>
    <row r="20" spans="1:10" ht="12.75" customHeight="1">
      <c r="A20" s="516" t="s">
        <v>333</v>
      </c>
      <c r="B20" s="187">
        <v>76</v>
      </c>
      <c r="C20" s="187">
        <v>76</v>
      </c>
      <c r="D20" s="187">
        <v>81</v>
      </c>
      <c r="E20" s="187">
        <v>80</v>
      </c>
      <c r="F20" s="187">
        <v>77</v>
      </c>
      <c r="G20" s="188">
        <v>77</v>
      </c>
      <c r="H20" s="188">
        <v>78</v>
      </c>
      <c r="I20" s="515">
        <v>79</v>
      </c>
      <c r="J20" s="515">
        <v>79</v>
      </c>
    </row>
    <row r="21" spans="1:10" ht="12.75" customHeight="1">
      <c r="A21" s="517" t="s">
        <v>334</v>
      </c>
      <c r="B21" s="518">
        <v>6390</v>
      </c>
      <c r="C21" s="518">
        <v>13777</v>
      </c>
      <c r="D21" s="518">
        <v>12328</v>
      </c>
      <c r="E21" s="518">
        <v>7837</v>
      </c>
      <c r="F21" s="518">
        <v>5240</v>
      </c>
      <c r="G21" s="518">
        <v>5965</v>
      </c>
      <c r="H21" s="518">
        <v>8636</v>
      </c>
      <c r="I21" s="519">
        <v>11686</v>
      </c>
      <c r="J21" s="519">
        <v>8953</v>
      </c>
    </row>
    <row r="22" spans="1:10" ht="48.75" customHeight="1">
      <c r="A22" s="820" t="s">
        <v>335</v>
      </c>
      <c r="B22" s="820"/>
      <c r="C22" s="820"/>
      <c r="D22" s="820"/>
      <c r="E22" s="820"/>
      <c r="F22" s="820"/>
      <c r="G22" s="820"/>
      <c r="H22" s="820"/>
      <c r="I22" s="820"/>
      <c r="J22" s="820"/>
    </row>
    <row r="23" spans="1:10" ht="12.75" customHeight="1">
      <c r="A23" s="814" t="s">
        <v>336</v>
      </c>
      <c r="B23" s="814"/>
      <c r="C23" s="814"/>
      <c r="D23" s="814"/>
      <c r="E23" s="814"/>
      <c r="F23" s="814"/>
      <c r="G23" s="814"/>
      <c r="H23" s="814"/>
      <c r="I23" s="520"/>
      <c r="J23" s="520"/>
    </row>
    <row r="24" spans="1:10">
      <c r="A24" s="778" t="s">
        <v>337</v>
      </c>
      <c r="B24" s="778"/>
      <c r="C24" s="778"/>
      <c r="D24" s="778"/>
      <c r="E24" s="778"/>
      <c r="F24" s="778"/>
      <c r="G24" s="778"/>
      <c r="H24" s="778"/>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B1"/>
    </sheetView>
  </sheetViews>
  <sheetFormatPr baseColWidth="10" defaultColWidth="10.85546875" defaultRowHeight="12.75"/>
  <cols>
    <col min="1" max="1" width="6.5703125" customWidth="1"/>
    <col min="2" max="15" width="7.5703125" customWidth="1"/>
    <col min="16" max="16" width="7.5703125" style="556" customWidth="1"/>
    <col min="17" max="16384" width="10.85546875" style="11"/>
  </cols>
  <sheetData>
    <row r="1" spans="1:19">
      <c r="A1" s="719" t="s">
        <v>486</v>
      </c>
      <c r="B1" s="719"/>
      <c r="C1" s="719"/>
      <c r="D1" s="657"/>
      <c r="E1" s="657"/>
      <c r="F1" s="657"/>
      <c r="G1" s="657"/>
      <c r="H1" s="657"/>
      <c r="I1" s="657"/>
      <c r="J1" s="657"/>
      <c r="K1" s="657"/>
      <c r="L1" s="657"/>
      <c r="M1" s="657"/>
      <c r="N1" s="657"/>
      <c r="O1" s="657"/>
      <c r="P1" s="657"/>
    </row>
    <row r="2" spans="1:19" ht="12.75" customHeight="1">
      <c r="A2" s="720" t="s">
        <v>444</v>
      </c>
      <c r="B2" s="758"/>
      <c r="C2" s="758"/>
      <c r="D2" s="758"/>
      <c r="E2" s="758"/>
      <c r="F2" s="758"/>
      <c r="G2" s="758"/>
      <c r="H2" s="758"/>
      <c r="I2" s="758"/>
      <c r="J2" s="758"/>
      <c r="K2" s="758"/>
      <c r="L2" s="758"/>
      <c r="M2" s="758"/>
      <c r="N2" s="758"/>
      <c r="O2" s="758"/>
      <c r="P2" s="619"/>
    </row>
    <row r="3" spans="1:19" ht="20.25" customHeight="1">
      <c r="A3" s="726" t="s">
        <v>75</v>
      </c>
      <c r="B3" s="821" t="s">
        <v>42</v>
      </c>
      <c r="C3" s="822"/>
      <c r="D3" s="822"/>
      <c r="E3" s="822"/>
      <c r="F3" s="822"/>
      <c r="G3" s="822"/>
      <c r="H3" s="822"/>
      <c r="I3" s="822"/>
      <c r="J3" s="822"/>
      <c r="K3" s="822"/>
      <c r="L3" s="822"/>
      <c r="M3" s="822"/>
      <c r="N3" s="822"/>
      <c r="O3" s="822"/>
      <c r="P3" s="822"/>
      <c r="Q3"/>
      <c r="R3"/>
    </row>
    <row r="4" spans="1:19" ht="13.5">
      <c r="A4" s="823"/>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4" t="s">
        <v>234</v>
      </c>
      <c r="Q4"/>
      <c r="R4"/>
    </row>
    <row r="5" spans="1:19" ht="12.75" customHeight="1">
      <c r="A5" s="823"/>
      <c r="B5" s="824" t="s">
        <v>18</v>
      </c>
      <c r="C5" s="825"/>
      <c r="D5" s="825"/>
      <c r="E5" s="825"/>
      <c r="F5" s="825"/>
      <c r="G5" s="825"/>
      <c r="H5" s="825"/>
      <c r="I5" s="825"/>
      <c r="J5" s="825"/>
      <c r="K5" s="825"/>
      <c r="L5" s="825"/>
      <c r="M5" s="825"/>
      <c r="N5" s="825"/>
      <c r="O5" s="375"/>
      <c r="P5" s="620"/>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9" t="s">
        <v>146</v>
      </c>
      <c r="C26" s="729"/>
      <c r="D26" s="729"/>
      <c r="E26" s="729"/>
      <c r="F26" s="729"/>
      <c r="G26" s="729"/>
      <c r="H26" s="729"/>
      <c r="I26" s="729"/>
      <c r="J26" s="729"/>
      <c r="K26" s="729"/>
      <c r="L26" s="729"/>
      <c r="M26" s="729"/>
      <c r="N26" s="729"/>
      <c r="O26" s="373"/>
      <c r="P26" s="373"/>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6">
        <v>173.06331104994101</v>
      </c>
      <c r="P46" s="376">
        <v>152.45772709398349</v>
      </c>
    </row>
    <row r="47" spans="1:16" ht="12.75" customHeight="1">
      <c r="A47" s="319"/>
      <c r="B47" s="729" t="s">
        <v>147</v>
      </c>
      <c r="C47" s="729"/>
      <c r="D47" s="729"/>
      <c r="E47" s="729"/>
      <c r="F47" s="729"/>
      <c r="G47" s="729"/>
      <c r="H47" s="729"/>
      <c r="I47" s="729"/>
      <c r="J47" s="729"/>
      <c r="K47" s="729"/>
      <c r="L47" s="729"/>
      <c r="M47" s="729"/>
      <c r="N47" s="729"/>
      <c r="O47" s="373"/>
      <c r="P47" s="373"/>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9" t="s">
        <v>148</v>
      </c>
      <c r="C49" s="729"/>
      <c r="D49" s="729"/>
      <c r="E49" s="729"/>
      <c r="F49" s="729"/>
      <c r="G49" s="729"/>
      <c r="H49" s="729"/>
      <c r="I49" s="729"/>
      <c r="J49" s="729"/>
      <c r="K49" s="729"/>
      <c r="L49" s="729"/>
      <c r="M49" s="729"/>
      <c r="N49" s="729"/>
      <c r="O49" s="374"/>
      <c r="P49" s="618"/>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4" t="s">
        <v>396</v>
      </c>
      <c r="B51" s="734"/>
      <c r="C51" s="734"/>
      <c r="D51" s="734"/>
      <c r="E51" s="734"/>
      <c r="F51" s="734"/>
      <c r="G51" s="734"/>
      <c r="H51" s="734"/>
      <c r="I51" s="734"/>
      <c r="J51" s="734"/>
      <c r="K51" s="734"/>
      <c r="L51" s="734"/>
      <c r="M51" s="734"/>
      <c r="N51" s="734"/>
      <c r="O51" s="734"/>
      <c r="P51" s="734"/>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6" customWidth="1"/>
    <col min="2" max="6" width="6.28515625" style="406" customWidth="1"/>
    <col min="7" max="7" width="1" style="406" hidden="1" customWidth="1"/>
    <col min="8" max="17" width="6.28515625" style="406" customWidth="1"/>
    <col min="18" max="18" width="1" style="406" hidden="1" customWidth="1"/>
    <col min="19" max="28" width="6.28515625" style="406" customWidth="1"/>
    <col min="29" max="29" width="19.5703125" style="406" customWidth="1"/>
    <col min="30" max="30" width="11.28515625" style="406" customWidth="1"/>
    <col min="31" max="16384" width="10.85546875" style="406"/>
  </cols>
  <sheetData>
    <row r="1" spans="1:29">
      <c r="A1" s="678" t="s">
        <v>486</v>
      </c>
    </row>
    <row r="2" spans="1:29" s="407" customFormat="1" ht="23.25" customHeight="1">
      <c r="A2" s="826" t="s">
        <v>364</v>
      </c>
      <c r="B2" s="826"/>
      <c r="C2" s="826"/>
      <c r="D2" s="826"/>
      <c r="E2" s="826"/>
      <c r="F2" s="826"/>
      <c r="G2" s="826"/>
      <c r="H2" s="826"/>
      <c r="I2" s="826"/>
      <c r="J2" s="826"/>
      <c r="K2" s="826"/>
      <c r="L2" s="826"/>
      <c r="M2" s="826"/>
      <c r="N2" s="826"/>
      <c r="O2" s="826"/>
      <c r="P2" s="826"/>
      <c r="Q2" s="826"/>
      <c r="R2" s="826"/>
      <c r="S2" s="826"/>
      <c r="T2" s="826"/>
      <c r="U2" s="826"/>
      <c r="V2" s="826"/>
      <c r="W2" s="826"/>
      <c r="X2" s="826"/>
      <c r="Y2" s="826"/>
      <c r="Z2" s="826"/>
      <c r="AA2" s="826"/>
      <c r="AB2" s="826"/>
      <c r="AC2" s="826"/>
    </row>
    <row r="3" spans="1:29" ht="13.5" customHeight="1">
      <c r="A3" s="827" t="s">
        <v>260</v>
      </c>
      <c r="B3" s="836" t="s">
        <v>264</v>
      </c>
      <c r="C3" s="837"/>
      <c r="D3" s="837"/>
      <c r="E3" s="837"/>
      <c r="F3" s="837"/>
      <c r="G3" s="837"/>
      <c r="H3" s="837"/>
      <c r="I3" s="837"/>
      <c r="J3" s="837"/>
      <c r="K3" s="837"/>
      <c r="L3" s="837"/>
      <c r="M3" s="837"/>
      <c r="N3" s="837"/>
      <c r="O3" s="837"/>
      <c r="P3" s="837"/>
      <c r="Q3" s="837"/>
      <c r="R3" s="837"/>
      <c r="S3" s="837"/>
      <c r="T3" s="837"/>
      <c r="U3" s="837"/>
      <c r="V3" s="837"/>
      <c r="W3" s="837"/>
      <c r="X3" s="837"/>
      <c r="Y3" s="837"/>
      <c r="Z3" s="837"/>
      <c r="AA3" s="837"/>
      <c r="AB3" s="838"/>
      <c r="AC3" s="830" t="s">
        <v>260</v>
      </c>
    </row>
    <row r="4" spans="1:29" ht="13.5" customHeight="1">
      <c r="A4" s="828"/>
      <c r="B4" s="842" t="s">
        <v>261</v>
      </c>
      <c r="C4" s="843"/>
      <c r="D4" s="843"/>
      <c r="E4" s="843"/>
      <c r="F4" s="843"/>
      <c r="G4" s="684"/>
      <c r="H4" s="842" t="s">
        <v>262</v>
      </c>
      <c r="I4" s="843"/>
      <c r="J4" s="843"/>
      <c r="K4" s="843"/>
      <c r="L4" s="843"/>
      <c r="M4" s="836" t="s">
        <v>482</v>
      </c>
      <c r="N4" s="837"/>
      <c r="O4" s="837"/>
      <c r="P4" s="837"/>
      <c r="Q4" s="838"/>
      <c r="R4" s="440"/>
      <c r="S4" s="843" t="s">
        <v>300</v>
      </c>
      <c r="T4" s="843"/>
      <c r="U4" s="843"/>
      <c r="V4" s="843"/>
      <c r="W4" s="843"/>
      <c r="X4" s="836" t="s">
        <v>482</v>
      </c>
      <c r="Y4" s="837"/>
      <c r="Z4" s="837"/>
      <c r="AA4" s="837"/>
      <c r="AB4" s="838"/>
      <c r="AC4" s="831"/>
    </row>
    <row r="5" spans="1:29" ht="25.5" customHeight="1">
      <c r="A5" s="828"/>
      <c r="B5" s="844"/>
      <c r="C5" s="845"/>
      <c r="D5" s="845"/>
      <c r="E5" s="845"/>
      <c r="F5" s="845"/>
      <c r="G5" s="469"/>
      <c r="H5" s="844"/>
      <c r="I5" s="845"/>
      <c r="J5" s="845"/>
      <c r="K5" s="845"/>
      <c r="L5" s="845"/>
      <c r="M5" s="833" t="s">
        <v>263</v>
      </c>
      <c r="N5" s="834"/>
      <c r="O5" s="834"/>
      <c r="P5" s="834"/>
      <c r="Q5" s="835"/>
      <c r="R5" s="686"/>
      <c r="S5" s="845"/>
      <c r="T5" s="845"/>
      <c r="U5" s="845"/>
      <c r="V5" s="845"/>
      <c r="W5" s="845"/>
      <c r="X5" s="833" t="s">
        <v>301</v>
      </c>
      <c r="Y5" s="834"/>
      <c r="Z5" s="834"/>
      <c r="AA5" s="834"/>
      <c r="AB5" s="834"/>
      <c r="AC5" s="831"/>
    </row>
    <row r="6" spans="1:29" ht="28.5" customHeight="1">
      <c r="A6" s="829"/>
      <c r="B6" s="410" t="s">
        <v>265</v>
      </c>
      <c r="C6" s="410" t="s">
        <v>266</v>
      </c>
      <c r="D6" s="410" t="s">
        <v>267</v>
      </c>
      <c r="E6" s="410" t="s">
        <v>268</v>
      </c>
      <c r="F6" s="410" t="s">
        <v>269</v>
      </c>
      <c r="G6" s="409"/>
      <c r="H6" s="410" t="s">
        <v>265</v>
      </c>
      <c r="I6" s="410" t="s">
        <v>266</v>
      </c>
      <c r="J6" s="410" t="s">
        <v>267</v>
      </c>
      <c r="K6" s="410" t="s">
        <v>268</v>
      </c>
      <c r="L6" s="410" t="s">
        <v>269</v>
      </c>
      <c r="M6" s="410" t="s">
        <v>265</v>
      </c>
      <c r="N6" s="410" t="s">
        <v>266</v>
      </c>
      <c r="O6" s="410" t="s">
        <v>267</v>
      </c>
      <c r="P6" s="410" t="s">
        <v>268</v>
      </c>
      <c r="Q6" s="411" t="s">
        <v>269</v>
      </c>
      <c r="R6" s="409"/>
      <c r="S6" s="410" t="s">
        <v>265</v>
      </c>
      <c r="T6" s="410" t="s">
        <v>266</v>
      </c>
      <c r="U6" s="410" t="s">
        <v>267</v>
      </c>
      <c r="V6" s="410" t="s">
        <v>268</v>
      </c>
      <c r="W6" s="410" t="s">
        <v>269</v>
      </c>
      <c r="X6" s="410" t="s">
        <v>265</v>
      </c>
      <c r="Y6" s="410" t="s">
        <v>266</v>
      </c>
      <c r="Z6" s="410" t="s">
        <v>267</v>
      </c>
      <c r="AA6" s="410" t="s">
        <v>268</v>
      </c>
      <c r="AB6" s="411" t="s">
        <v>269</v>
      </c>
      <c r="AC6" s="832"/>
    </row>
    <row r="7" spans="1:29" s="505" customFormat="1" ht="12.75" customHeight="1">
      <c r="A7" s="840" t="s">
        <v>260</v>
      </c>
      <c r="B7" s="840"/>
      <c r="C7" s="840"/>
      <c r="D7" s="840"/>
      <c r="E7" s="840"/>
      <c r="F7" s="840"/>
      <c r="G7" s="840"/>
      <c r="H7" s="840"/>
      <c r="I7" s="840"/>
      <c r="J7" s="840"/>
      <c r="K7" s="840"/>
      <c r="L7" s="840"/>
      <c r="M7" s="840"/>
      <c r="N7" s="840"/>
      <c r="O7" s="840"/>
      <c r="P7" s="840"/>
      <c r="Q7" s="840"/>
      <c r="R7" s="840"/>
      <c r="S7" s="840"/>
      <c r="T7" s="840"/>
      <c r="U7" s="840"/>
      <c r="V7" s="840"/>
      <c r="W7" s="840"/>
      <c r="X7" s="840"/>
      <c r="Y7" s="840"/>
      <c r="Z7" s="840"/>
      <c r="AA7" s="840"/>
      <c r="AB7" s="841"/>
      <c r="AC7" s="504"/>
    </row>
    <row r="8" spans="1:29" ht="12.75" customHeight="1">
      <c r="A8" s="10" t="s">
        <v>270</v>
      </c>
      <c r="B8" s="412" t="s">
        <v>93</v>
      </c>
      <c r="C8" s="351" t="s">
        <v>93</v>
      </c>
      <c r="D8" s="420">
        <v>72</v>
      </c>
      <c r="E8" s="420">
        <v>21</v>
      </c>
      <c r="F8" s="422">
        <v>2.5</v>
      </c>
      <c r="G8" s="409"/>
      <c r="H8" s="412" t="s">
        <v>93</v>
      </c>
      <c r="I8" s="351" t="s">
        <v>93</v>
      </c>
      <c r="J8" s="420">
        <v>91</v>
      </c>
      <c r="K8" s="420">
        <v>28</v>
      </c>
      <c r="L8" s="421">
        <v>3.6</v>
      </c>
      <c r="M8" s="351" t="s">
        <v>93</v>
      </c>
      <c r="N8" s="351" t="s">
        <v>93</v>
      </c>
      <c r="O8" s="420">
        <v>76</v>
      </c>
      <c r="P8" s="420">
        <v>15</v>
      </c>
      <c r="Q8" s="426">
        <v>2.2000000000000002</v>
      </c>
      <c r="R8" s="409"/>
      <c r="S8" s="412" t="s">
        <v>93</v>
      </c>
      <c r="T8" s="351" t="s">
        <v>93</v>
      </c>
      <c r="U8" s="420">
        <v>94.886774898862996</v>
      </c>
      <c r="V8" s="420">
        <v>32.405999807200999</v>
      </c>
      <c r="W8" s="421">
        <v>3.5277267724865999</v>
      </c>
      <c r="X8" s="351" t="s">
        <v>93</v>
      </c>
      <c r="Y8" s="351" t="s">
        <v>93</v>
      </c>
      <c r="Z8" s="420">
        <v>78.927253018654</v>
      </c>
      <c r="AA8" s="420">
        <v>16.394288546824001</v>
      </c>
      <c r="AB8" s="426">
        <v>2.1875587197269999</v>
      </c>
      <c r="AC8" s="413" t="s">
        <v>270</v>
      </c>
    </row>
    <row r="9" spans="1:29" ht="12.75" customHeight="1">
      <c r="A9" s="414" t="s">
        <v>50</v>
      </c>
      <c r="B9" s="352" t="s">
        <v>93</v>
      </c>
      <c r="C9" s="352" t="s">
        <v>93</v>
      </c>
      <c r="D9" s="415">
        <v>14</v>
      </c>
      <c r="E9" s="415">
        <v>31</v>
      </c>
      <c r="F9" s="416">
        <v>4</v>
      </c>
      <c r="G9" s="417"/>
      <c r="H9" s="415">
        <v>74</v>
      </c>
      <c r="I9" s="415">
        <v>35</v>
      </c>
      <c r="J9" s="415">
        <v>45</v>
      </c>
      <c r="K9" s="415">
        <v>28</v>
      </c>
      <c r="L9" s="416">
        <v>4</v>
      </c>
      <c r="M9" s="415">
        <v>47</v>
      </c>
      <c r="N9" s="415">
        <v>35</v>
      </c>
      <c r="O9" s="415">
        <v>34</v>
      </c>
      <c r="P9" s="415">
        <v>20</v>
      </c>
      <c r="Q9" s="418">
        <v>2.6</v>
      </c>
      <c r="R9" s="417"/>
      <c r="S9" s="415">
        <v>70.559392439635005</v>
      </c>
      <c r="T9" s="415">
        <v>35.866622490607</v>
      </c>
      <c r="U9" s="415">
        <v>43.107982123037999</v>
      </c>
      <c r="V9" s="415">
        <v>26.403557509833</v>
      </c>
      <c r="W9" s="416">
        <v>3.4156275976382</v>
      </c>
      <c r="X9" s="415">
        <v>57.063448014495997</v>
      </c>
      <c r="Y9" s="415">
        <v>35.376120082976001</v>
      </c>
      <c r="Z9" s="415">
        <v>34.623458758135001</v>
      </c>
      <c r="AA9" s="415">
        <v>19.084135220511001</v>
      </c>
      <c r="AB9" s="418">
        <v>2.1700195715230999</v>
      </c>
      <c r="AC9" s="419" t="s">
        <v>50</v>
      </c>
    </row>
    <row r="10" spans="1:29" s="407" customFormat="1" ht="12.75" customHeight="1">
      <c r="A10" s="10" t="s">
        <v>271</v>
      </c>
      <c r="B10" s="351" t="s">
        <v>93</v>
      </c>
      <c r="C10" s="351" t="s">
        <v>93</v>
      </c>
      <c r="D10" s="351" t="s">
        <v>93</v>
      </c>
      <c r="E10" s="351" t="s">
        <v>93</v>
      </c>
      <c r="F10" s="351" t="s">
        <v>93</v>
      </c>
      <c r="G10" s="409"/>
      <c r="H10" s="420">
        <v>67</v>
      </c>
      <c r="I10" s="351" t="s">
        <v>93</v>
      </c>
      <c r="J10" s="420">
        <v>69</v>
      </c>
      <c r="K10" s="420">
        <v>26</v>
      </c>
      <c r="L10" s="421">
        <v>1</v>
      </c>
      <c r="M10" s="420">
        <v>56</v>
      </c>
      <c r="N10" s="351" t="s">
        <v>93</v>
      </c>
      <c r="O10" s="420">
        <v>62</v>
      </c>
      <c r="P10" s="420">
        <v>21</v>
      </c>
      <c r="Q10" s="422">
        <v>0.5</v>
      </c>
      <c r="R10" s="409"/>
      <c r="S10" s="420">
        <v>69</v>
      </c>
      <c r="T10" s="441">
        <v>1</v>
      </c>
      <c r="U10" s="420">
        <v>71</v>
      </c>
      <c r="V10" s="420">
        <v>27</v>
      </c>
      <c r="W10" s="351" t="s">
        <v>93</v>
      </c>
      <c r="X10" s="420">
        <v>60</v>
      </c>
      <c r="Y10" s="351">
        <v>1</v>
      </c>
      <c r="Z10" s="420">
        <v>63</v>
      </c>
      <c r="AA10" s="420">
        <v>24</v>
      </c>
      <c r="AB10" s="351" t="s">
        <v>93</v>
      </c>
      <c r="AC10" s="423" t="s">
        <v>271</v>
      </c>
    </row>
    <row r="11" spans="1:29" s="407" customFormat="1" ht="12.75" customHeight="1">
      <c r="A11" s="414" t="s">
        <v>272</v>
      </c>
      <c r="B11" s="352" t="s">
        <v>93</v>
      </c>
      <c r="C11" s="352" t="s">
        <v>93</v>
      </c>
      <c r="D11" s="352" t="s">
        <v>93</v>
      </c>
      <c r="E11" s="352" t="s">
        <v>93</v>
      </c>
      <c r="F11" s="352" t="s">
        <v>93</v>
      </c>
      <c r="G11" s="409"/>
      <c r="H11" s="352" t="s">
        <v>93</v>
      </c>
      <c r="I11" s="352" t="s">
        <v>93</v>
      </c>
      <c r="J11" s="352" t="s">
        <v>93</v>
      </c>
      <c r="K11" s="352" t="s">
        <v>93</v>
      </c>
      <c r="L11" s="352" t="s">
        <v>93</v>
      </c>
      <c r="M11" s="352" t="s">
        <v>93</v>
      </c>
      <c r="N11" s="352" t="s">
        <v>93</v>
      </c>
      <c r="O11" s="352" t="s">
        <v>93</v>
      </c>
      <c r="P11" s="352" t="s">
        <v>93</v>
      </c>
      <c r="Q11" s="352" t="s">
        <v>93</v>
      </c>
      <c r="R11" s="409"/>
      <c r="S11" s="352" t="s">
        <v>93</v>
      </c>
      <c r="T11" s="352" t="s">
        <v>93</v>
      </c>
      <c r="U11" s="352" t="s">
        <v>93</v>
      </c>
      <c r="V11" s="352" t="s">
        <v>93</v>
      </c>
      <c r="W11" s="352" t="s">
        <v>93</v>
      </c>
      <c r="X11" s="352" t="s">
        <v>93</v>
      </c>
      <c r="Y11" s="352" t="s">
        <v>93</v>
      </c>
      <c r="Z11" s="352" t="s">
        <v>93</v>
      </c>
      <c r="AA11" s="352" t="s">
        <v>93</v>
      </c>
      <c r="AB11" s="352" t="s">
        <v>93</v>
      </c>
      <c r="AC11" s="419" t="s">
        <v>272</v>
      </c>
    </row>
    <row r="12" spans="1:29" s="407" customFormat="1" ht="12.75" customHeight="1">
      <c r="A12" s="10" t="s">
        <v>273</v>
      </c>
      <c r="B12" s="351" t="s">
        <v>93</v>
      </c>
      <c r="C12" s="351" t="s">
        <v>93</v>
      </c>
      <c r="D12" s="351" t="s">
        <v>93</v>
      </c>
      <c r="E12" s="351" t="s">
        <v>93</v>
      </c>
      <c r="F12" s="30">
        <v>0.2</v>
      </c>
      <c r="G12" s="417"/>
      <c r="H12" s="424">
        <v>89</v>
      </c>
      <c r="I12" s="424">
        <v>49</v>
      </c>
      <c r="J12" s="424">
        <v>58</v>
      </c>
      <c r="K12" s="424">
        <v>13</v>
      </c>
      <c r="L12" s="30">
        <v>0.4</v>
      </c>
      <c r="M12" s="424">
        <v>89</v>
      </c>
      <c r="N12" s="424">
        <v>49</v>
      </c>
      <c r="O12" s="424">
        <v>58</v>
      </c>
      <c r="P12" s="424">
        <v>12</v>
      </c>
      <c r="Q12" s="31">
        <v>0.4</v>
      </c>
      <c r="R12" s="417"/>
      <c r="S12" s="424">
        <v>86</v>
      </c>
      <c r="T12" s="424">
        <v>49</v>
      </c>
      <c r="U12" s="424">
        <v>57</v>
      </c>
      <c r="V12" s="424">
        <v>11</v>
      </c>
      <c r="W12" s="30">
        <v>0.5</v>
      </c>
      <c r="X12" s="424">
        <v>86</v>
      </c>
      <c r="Y12" s="424">
        <v>49</v>
      </c>
      <c r="Z12" s="424">
        <v>57</v>
      </c>
      <c r="AA12" s="424">
        <v>11</v>
      </c>
      <c r="AB12" s="31">
        <v>0.4</v>
      </c>
      <c r="AC12" s="423" t="s">
        <v>273</v>
      </c>
    </row>
    <row r="13" spans="1:29" s="407" customFormat="1" ht="12.75" customHeight="1">
      <c r="A13" s="414" t="s">
        <v>274</v>
      </c>
      <c r="B13" s="352" t="s">
        <v>93</v>
      </c>
      <c r="C13" s="352" t="s">
        <v>93</v>
      </c>
      <c r="D13" s="352" t="s">
        <v>93</v>
      </c>
      <c r="E13" s="352" t="s">
        <v>93</v>
      </c>
      <c r="F13" s="416">
        <v>3.2</v>
      </c>
      <c r="G13" s="409"/>
      <c r="H13" s="415">
        <v>67</v>
      </c>
      <c r="I13" s="415">
        <v>0</v>
      </c>
      <c r="J13" s="415">
        <v>64</v>
      </c>
      <c r="K13" s="415">
        <v>31</v>
      </c>
      <c r="L13" s="416">
        <v>3.5</v>
      </c>
      <c r="M13" s="415">
        <v>59</v>
      </c>
      <c r="N13" s="415">
        <v>0</v>
      </c>
      <c r="O13" s="415">
        <v>58</v>
      </c>
      <c r="P13" s="415">
        <v>27</v>
      </c>
      <c r="Q13" s="418">
        <v>3</v>
      </c>
      <c r="R13" s="409"/>
      <c r="S13" s="415">
        <v>66</v>
      </c>
      <c r="T13" s="415">
        <v>0</v>
      </c>
      <c r="U13" s="415">
        <v>60</v>
      </c>
      <c r="V13" s="415">
        <v>31</v>
      </c>
      <c r="W13" s="416">
        <v>3.4</v>
      </c>
      <c r="X13" s="415">
        <v>56</v>
      </c>
      <c r="Y13" s="415">
        <v>0</v>
      </c>
      <c r="Z13" s="415">
        <v>52</v>
      </c>
      <c r="AA13" s="415">
        <v>27</v>
      </c>
      <c r="AB13" s="418">
        <v>2.8</v>
      </c>
      <c r="AC13" s="419" t="s">
        <v>274</v>
      </c>
    </row>
    <row r="14" spans="1:29" s="407" customFormat="1" ht="12.75" customHeight="1">
      <c r="A14" s="10" t="s">
        <v>275</v>
      </c>
      <c r="B14" s="420">
        <v>69</v>
      </c>
      <c r="C14" s="420">
        <v>22</v>
      </c>
      <c r="D14" s="420">
        <v>57</v>
      </c>
      <c r="E14" s="420">
        <v>21</v>
      </c>
      <c r="F14" s="421">
        <v>1.9</v>
      </c>
      <c r="G14" s="409"/>
      <c r="H14" s="420">
        <v>87</v>
      </c>
      <c r="I14" s="420">
        <v>32</v>
      </c>
      <c r="J14" s="420">
        <v>71</v>
      </c>
      <c r="K14" s="420">
        <v>32</v>
      </c>
      <c r="L14" s="421">
        <v>3.7</v>
      </c>
      <c r="M14" s="420">
        <v>75</v>
      </c>
      <c r="N14" s="420">
        <v>29</v>
      </c>
      <c r="O14" s="420">
        <v>66</v>
      </c>
      <c r="P14" s="420">
        <v>25</v>
      </c>
      <c r="Q14" s="422">
        <v>2.5</v>
      </c>
      <c r="R14" s="409"/>
      <c r="S14" s="420">
        <v>84</v>
      </c>
      <c r="T14" s="420">
        <v>26</v>
      </c>
      <c r="U14" s="420">
        <v>71</v>
      </c>
      <c r="V14" s="420">
        <v>34</v>
      </c>
      <c r="W14" s="421">
        <v>3.2</v>
      </c>
      <c r="X14" s="420">
        <v>72</v>
      </c>
      <c r="Y14" s="420">
        <v>23</v>
      </c>
      <c r="Z14" s="420">
        <v>65</v>
      </c>
      <c r="AA14" s="420">
        <v>27</v>
      </c>
      <c r="AB14" s="422">
        <v>1.9</v>
      </c>
      <c r="AC14" s="423" t="s">
        <v>275</v>
      </c>
    </row>
    <row r="15" spans="1:29" s="407" customFormat="1" ht="12.75" customHeight="1">
      <c r="A15" s="414" t="s">
        <v>276</v>
      </c>
      <c r="B15" s="350" t="s">
        <v>93</v>
      </c>
      <c r="C15" s="350" t="s">
        <v>93</v>
      </c>
      <c r="D15" s="350" t="s">
        <v>93</v>
      </c>
      <c r="E15" s="350" t="s">
        <v>93</v>
      </c>
      <c r="F15" s="416">
        <v>2.2000000000000002</v>
      </c>
      <c r="G15" s="417"/>
      <c r="H15" s="352" t="s">
        <v>93</v>
      </c>
      <c r="I15" s="415" t="s">
        <v>37</v>
      </c>
      <c r="J15" s="415">
        <v>70</v>
      </c>
      <c r="K15" s="415">
        <v>25</v>
      </c>
      <c r="L15" s="416">
        <v>2</v>
      </c>
      <c r="M15" s="352" t="s">
        <v>93</v>
      </c>
      <c r="N15" s="415" t="s">
        <v>37</v>
      </c>
      <c r="O15" s="415">
        <v>68</v>
      </c>
      <c r="P15" s="415">
        <v>24</v>
      </c>
      <c r="Q15" s="418">
        <v>1.8</v>
      </c>
      <c r="R15" s="417"/>
      <c r="S15" s="352" t="s">
        <v>93</v>
      </c>
      <c r="T15" s="415" t="s">
        <v>37</v>
      </c>
      <c r="U15" s="415">
        <v>59</v>
      </c>
      <c r="V15" s="415">
        <v>26</v>
      </c>
      <c r="W15" s="416">
        <v>1.9</v>
      </c>
      <c r="X15" s="352" t="s">
        <v>93</v>
      </c>
      <c r="Y15" s="415" t="s">
        <v>37</v>
      </c>
      <c r="Z15" s="415">
        <v>56</v>
      </c>
      <c r="AA15" s="415">
        <v>23</v>
      </c>
      <c r="AB15" s="418">
        <v>1.5</v>
      </c>
      <c r="AC15" s="419" t="s">
        <v>276</v>
      </c>
    </row>
    <row r="16" spans="1:29" s="407" customFormat="1" ht="12.75" customHeight="1">
      <c r="A16" s="10" t="s">
        <v>277</v>
      </c>
      <c r="B16" s="420">
        <v>59</v>
      </c>
      <c r="C16" s="420">
        <v>0</v>
      </c>
      <c r="D16" s="420">
        <v>46</v>
      </c>
      <c r="E16" s="420">
        <v>26</v>
      </c>
      <c r="F16" s="349" t="s">
        <v>93</v>
      </c>
      <c r="G16" s="409"/>
      <c r="H16" s="420">
        <v>55</v>
      </c>
      <c r="I16" s="420" t="s">
        <v>37</v>
      </c>
      <c r="J16" s="420">
        <v>55</v>
      </c>
      <c r="K16" s="420">
        <v>11</v>
      </c>
      <c r="L16" s="421">
        <v>2.6</v>
      </c>
      <c r="M16" s="420">
        <v>48</v>
      </c>
      <c r="N16" s="420" t="s">
        <v>37</v>
      </c>
      <c r="O16" s="420">
        <v>51</v>
      </c>
      <c r="P16" s="420">
        <v>8</v>
      </c>
      <c r="Q16" s="422">
        <v>1.9</v>
      </c>
      <c r="R16" s="409"/>
      <c r="S16" s="420">
        <v>56</v>
      </c>
      <c r="T16" s="420" t="s">
        <v>37</v>
      </c>
      <c r="U16" s="420">
        <v>55</v>
      </c>
      <c r="V16" s="420">
        <v>12</v>
      </c>
      <c r="W16" s="421">
        <v>2.2999999999999998</v>
      </c>
      <c r="X16" s="420">
        <v>49</v>
      </c>
      <c r="Y16" s="420" t="s">
        <v>37</v>
      </c>
      <c r="Z16" s="420">
        <v>52</v>
      </c>
      <c r="AA16" s="420">
        <v>9</v>
      </c>
      <c r="AB16" s="422">
        <v>1.6</v>
      </c>
      <c r="AC16" s="423" t="s">
        <v>277</v>
      </c>
    </row>
    <row r="17" spans="1:30" s="407" customFormat="1" ht="12.75" customHeight="1">
      <c r="A17" s="414" t="s">
        <v>48</v>
      </c>
      <c r="B17" s="350" t="s">
        <v>93</v>
      </c>
      <c r="C17" s="350" t="s">
        <v>93</v>
      </c>
      <c r="D17" s="350" t="s">
        <v>93</v>
      </c>
      <c r="E17" s="350" t="s">
        <v>93</v>
      </c>
      <c r="F17" s="350" t="s">
        <v>93</v>
      </c>
      <c r="G17" s="409"/>
      <c r="H17" s="352" t="s">
        <v>93</v>
      </c>
      <c r="I17" s="352" t="s">
        <v>93</v>
      </c>
      <c r="J17" s="352" t="s">
        <v>93</v>
      </c>
      <c r="K17" s="352" t="s">
        <v>93</v>
      </c>
      <c r="L17" s="416">
        <v>2.5</v>
      </c>
      <c r="M17" s="352" t="s">
        <v>93</v>
      </c>
      <c r="N17" s="352" t="s">
        <v>93</v>
      </c>
      <c r="O17" s="352" t="s">
        <v>93</v>
      </c>
      <c r="P17" s="352" t="s">
        <v>93</v>
      </c>
      <c r="Q17" s="352" t="s">
        <v>93</v>
      </c>
      <c r="R17" s="409"/>
      <c r="S17" s="352" t="s">
        <v>93</v>
      </c>
      <c r="T17" s="352" t="s">
        <v>93</v>
      </c>
      <c r="U17" s="352" t="s">
        <v>93</v>
      </c>
      <c r="V17" s="352" t="s">
        <v>93</v>
      </c>
      <c r="W17" s="416">
        <v>2.4</v>
      </c>
      <c r="X17" s="352" t="s">
        <v>93</v>
      </c>
      <c r="Y17" s="352" t="s">
        <v>93</v>
      </c>
      <c r="Z17" s="352" t="s">
        <v>93</v>
      </c>
      <c r="AA17" s="352" t="s">
        <v>93</v>
      </c>
      <c r="AB17" s="352" t="s">
        <v>93</v>
      </c>
      <c r="AC17" s="419" t="s">
        <v>48</v>
      </c>
    </row>
    <row r="18" spans="1:30" s="407" customFormat="1" ht="12.75" customHeight="1">
      <c r="A18" s="10" t="s">
        <v>65</v>
      </c>
      <c r="B18" s="420">
        <v>44</v>
      </c>
      <c r="C18" s="420">
        <v>0</v>
      </c>
      <c r="D18" s="420">
        <v>23</v>
      </c>
      <c r="E18" s="420">
        <v>23</v>
      </c>
      <c r="F18" s="349" t="s">
        <v>93</v>
      </c>
      <c r="G18" s="417"/>
      <c r="H18" s="420">
        <v>59</v>
      </c>
      <c r="I18" s="420">
        <v>0</v>
      </c>
      <c r="J18" s="420">
        <v>48</v>
      </c>
      <c r="K18" s="420">
        <v>25</v>
      </c>
      <c r="L18" s="421">
        <v>5.4</v>
      </c>
      <c r="M18" s="420">
        <v>53</v>
      </c>
      <c r="N18" s="420">
        <v>0</v>
      </c>
      <c r="O18" s="420">
        <v>46</v>
      </c>
      <c r="P18" s="420">
        <v>18</v>
      </c>
      <c r="Q18" s="422">
        <v>3.9</v>
      </c>
      <c r="R18" s="417"/>
      <c r="S18" s="420">
        <v>63</v>
      </c>
      <c r="T18" s="420">
        <v>0</v>
      </c>
      <c r="U18" s="420">
        <v>51</v>
      </c>
      <c r="V18" s="420">
        <v>30</v>
      </c>
      <c r="W18" s="421">
        <v>3.9</v>
      </c>
      <c r="X18" s="420">
        <v>56</v>
      </c>
      <c r="Y18" s="420">
        <v>0</v>
      </c>
      <c r="Z18" s="420">
        <v>48</v>
      </c>
      <c r="AA18" s="420">
        <v>22</v>
      </c>
      <c r="AB18" s="422">
        <v>3.3</v>
      </c>
      <c r="AC18" s="423" t="s">
        <v>65</v>
      </c>
    </row>
    <row r="19" spans="1:30" s="407" customFormat="1" ht="12.75" customHeight="1">
      <c r="A19" s="414" t="s">
        <v>278</v>
      </c>
      <c r="B19" s="350" t="s">
        <v>93</v>
      </c>
      <c r="C19" s="350" t="s">
        <v>93</v>
      </c>
      <c r="D19" s="350" t="s">
        <v>93</v>
      </c>
      <c r="E19" s="350" t="s">
        <v>93</v>
      </c>
      <c r="F19" s="416">
        <v>4.5999999999999996</v>
      </c>
      <c r="G19" s="409"/>
      <c r="H19" s="352" t="s">
        <v>93</v>
      </c>
      <c r="I19" s="415" t="s">
        <v>37</v>
      </c>
      <c r="J19" s="415">
        <v>66</v>
      </c>
      <c r="K19" s="415">
        <v>11</v>
      </c>
      <c r="L19" s="416">
        <v>2.1</v>
      </c>
      <c r="M19" s="352" t="s">
        <v>93</v>
      </c>
      <c r="N19" s="415" t="s">
        <v>37</v>
      </c>
      <c r="O19" s="352" t="s">
        <v>93</v>
      </c>
      <c r="P19" s="352" t="s">
        <v>93</v>
      </c>
      <c r="Q19" s="352" t="s">
        <v>93</v>
      </c>
      <c r="R19" s="409"/>
      <c r="S19" s="352" t="s">
        <v>93</v>
      </c>
      <c r="T19" s="352" t="s">
        <v>93</v>
      </c>
      <c r="U19" s="352" t="s">
        <v>93</v>
      </c>
      <c r="V19" s="352" t="s">
        <v>93</v>
      </c>
      <c r="W19" s="352" t="s">
        <v>93</v>
      </c>
      <c r="X19" s="352" t="s">
        <v>93</v>
      </c>
      <c r="Y19" s="352" t="s">
        <v>93</v>
      </c>
      <c r="Z19" s="352" t="s">
        <v>93</v>
      </c>
      <c r="AA19" s="352" t="s">
        <v>93</v>
      </c>
      <c r="AB19" s="352" t="s">
        <v>93</v>
      </c>
      <c r="AC19" s="419" t="s">
        <v>278</v>
      </c>
    </row>
    <row r="20" spans="1:30" s="407" customFormat="1" ht="12.75" customHeight="1">
      <c r="A20" s="10" t="s">
        <v>9</v>
      </c>
      <c r="B20" s="349" t="s">
        <v>93</v>
      </c>
      <c r="C20" s="420">
        <v>11</v>
      </c>
      <c r="D20" s="420">
        <v>47</v>
      </c>
      <c r="E20" s="420">
        <v>21</v>
      </c>
      <c r="F20" s="421">
        <v>1.7</v>
      </c>
      <c r="G20" s="409"/>
      <c r="H20" s="351" t="s">
        <v>93</v>
      </c>
      <c r="I20" s="420">
        <v>13</v>
      </c>
      <c r="J20" s="420">
        <v>41</v>
      </c>
      <c r="K20" s="420">
        <v>14</v>
      </c>
      <c r="L20" s="421">
        <v>1.7</v>
      </c>
      <c r="M20" s="351" t="s">
        <v>93</v>
      </c>
      <c r="N20" s="351" t="s">
        <v>93</v>
      </c>
      <c r="O20" s="351" t="s">
        <v>93</v>
      </c>
      <c r="P20" s="351" t="s">
        <v>93</v>
      </c>
      <c r="Q20" s="351" t="s">
        <v>93</v>
      </c>
      <c r="R20" s="409"/>
      <c r="S20" s="441">
        <v>41</v>
      </c>
      <c r="T20" s="420">
        <v>4</v>
      </c>
      <c r="U20" s="420">
        <v>30</v>
      </c>
      <c r="V20" s="420">
        <v>16</v>
      </c>
      <c r="W20" s="421">
        <v>1.7</v>
      </c>
      <c r="X20" s="441">
        <v>38</v>
      </c>
      <c r="Y20" s="441">
        <v>4</v>
      </c>
      <c r="Z20" s="441">
        <v>29</v>
      </c>
      <c r="AA20" s="441">
        <v>13</v>
      </c>
      <c r="AB20" s="351">
        <v>1.5</v>
      </c>
      <c r="AC20" s="423" t="s">
        <v>9</v>
      </c>
    </row>
    <row r="21" spans="1:30" s="407" customFormat="1" ht="12.75" customHeight="1">
      <c r="A21" s="414" t="s">
        <v>279</v>
      </c>
      <c r="B21" s="350" t="s">
        <v>93</v>
      </c>
      <c r="C21" s="350" t="s">
        <v>93</v>
      </c>
      <c r="D21" s="350" t="s">
        <v>93</v>
      </c>
      <c r="E21" s="350" t="s">
        <v>93</v>
      </c>
      <c r="F21" s="350" t="s">
        <v>93</v>
      </c>
      <c r="G21" s="417"/>
      <c r="H21" s="415">
        <v>86</v>
      </c>
      <c r="I21" s="415">
        <v>6</v>
      </c>
      <c r="J21" s="415">
        <v>80</v>
      </c>
      <c r="K21" s="415">
        <v>39</v>
      </c>
      <c r="L21" s="416">
        <v>2.5</v>
      </c>
      <c r="M21" s="415">
        <v>70</v>
      </c>
      <c r="N21" s="415">
        <v>4</v>
      </c>
      <c r="O21" s="415">
        <v>68</v>
      </c>
      <c r="P21" s="415">
        <v>35</v>
      </c>
      <c r="Q21" s="418">
        <v>1.8</v>
      </c>
      <c r="R21" s="417"/>
      <c r="S21" s="415">
        <v>76</v>
      </c>
      <c r="T21" s="415">
        <v>6</v>
      </c>
      <c r="U21" s="415">
        <v>69</v>
      </c>
      <c r="V21" s="415">
        <v>36</v>
      </c>
      <c r="W21" s="416">
        <v>2.7</v>
      </c>
      <c r="X21" s="415">
        <v>61</v>
      </c>
      <c r="Y21" s="415">
        <v>4</v>
      </c>
      <c r="Z21" s="415">
        <v>58</v>
      </c>
      <c r="AA21" s="415">
        <v>31</v>
      </c>
      <c r="AB21" s="418">
        <v>1.5</v>
      </c>
      <c r="AC21" s="419" t="s">
        <v>279</v>
      </c>
    </row>
    <row r="22" spans="1:30" s="407" customFormat="1" ht="12.75" customHeight="1">
      <c r="A22" s="10" t="s">
        <v>280</v>
      </c>
      <c r="B22" s="349" t="s">
        <v>93</v>
      </c>
      <c r="C22" s="349" t="s">
        <v>93</v>
      </c>
      <c r="D22" s="349" t="s">
        <v>93</v>
      </c>
      <c r="E22" s="349" t="s">
        <v>93</v>
      </c>
      <c r="F22" s="349" t="s">
        <v>93</v>
      </c>
      <c r="G22" s="409"/>
      <c r="H22" s="351" t="s">
        <v>93</v>
      </c>
      <c r="I22" s="420">
        <v>20</v>
      </c>
      <c r="J22" s="420">
        <v>59</v>
      </c>
      <c r="K22" s="351" t="s">
        <v>93</v>
      </c>
      <c r="L22" s="351" t="s">
        <v>93</v>
      </c>
      <c r="M22" s="351" t="s">
        <v>93</v>
      </c>
      <c r="N22" s="420">
        <v>20</v>
      </c>
      <c r="O22" s="420">
        <v>57</v>
      </c>
      <c r="P22" s="351" t="s">
        <v>93</v>
      </c>
      <c r="Q22" s="351" t="s">
        <v>93</v>
      </c>
      <c r="R22" s="409"/>
      <c r="S22" s="351" t="s">
        <v>93</v>
      </c>
      <c r="T22" s="420">
        <v>14</v>
      </c>
      <c r="U22" s="420">
        <v>80</v>
      </c>
      <c r="V22" s="441">
        <v>34</v>
      </c>
      <c r="W22" s="351">
        <v>3.3</v>
      </c>
      <c r="X22" s="351" t="s">
        <v>93</v>
      </c>
      <c r="Y22" s="420">
        <v>14</v>
      </c>
      <c r="Z22" s="420">
        <v>77</v>
      </c>
      <c r="AA22" s="441">
        <v>28</v>
      </c>
      <c r="AB22" s="351">
        <v>2.2999999999999998</v>
      </c>
      <c r="AC22" s="423" t="s">
        <v>280</v>
      </c>
    </row>
    <row r="23" spans="1:30" s="407" customFormat="1" ht="12.75" customHeight="1">
      <c r="A23" s="414" t="s">
        <v>281</v>
      </c>
      <c r="B23" s="350" t="s">
        <v>93</v>
      </c>
      <c r="C23" s="350" t="s">
        <v>93</v>
      </c>
      <c r="D23" s="415">
        <v>44</v>
      </c>
      <c r="E23" s="415">
        <v>9</v>
      </c>
      <c r="F23" s="416">
        <v>0.9</v>
      </c>
      <c r="G23" s="409"/>
      <c r="H23" s="415">
        <v>71</v>
      </c>
      <c r="I23" s="415">
        <v>23</v>
      </c>
      <c r="J23" s="415">
        <v>57</v>
      </c>
      <c r="K23" s="415">
        <v>21</v>
      </c>
      <c r="L23" s="416">
        <v>1.8</v>
      </c>
      <c r="M23" s="352" t="s">
        <v>93</v>
      </c>
      <c r="N23" s="352" t="s">
        <v>93</v>
      </c>
      <c r="O23" s="415">
        <v>55</v>
      </c>
      <c r="P23" s="415">
        <v>20</v>
      </c>
      <c r="Q23" s="418">
        <v>1.7</v>
      </c>
      <c r="R23" s="409"/>
      <c r="S23" s="415">
        <v>68</v>
      </c>
      <c r="T23" s="415">
        <v>21</v>
      </c>
      <c r="U23" s="415">
        <v>52</v>
      </c>
      <c r="V23" s="415">
        <v>22</v>
      </c>
      <c r="W23" s="416">
        <v>2</v>
      </c>
      <c r="X23" s="352" t="s">
        <v>93</v>
      </c>
      <c r="Y23" s="352" t="s">
        <v>93</v>
      </c>
      <c r="Z23" s="415">
        <v>49</v>
      </c>
      <c r="AA23" s="415">
        <v>21</v>
      </c>
      <c r="AB23" s="418">
        <v>1.8</v>
      </c>
      <c r="AC23" s="419" t="s">
        <v>281</v>
      </c>
    </row>
    <row r="24" spans="1:30" s="407" customFormat="1" ht="12.75" customHeight="1">
      <c r="A24" s="10" t="s">
        <v>49</v>
      </c>
      <c r="B24" s="349" t="s">
        <v>93</v>
      </c>
      <c r="C24" s="349" t="s">
        <v>93</v>
      </c>
      <c r="D24" s="349" t="s">
        <v>93</v>
      </c>
      <c r="E24" s="349" t="s">
        <v>93</v>
      </c>
      <c r="F24" s="421">
        <v>1.9</v>
      </c>
      <c r="G24" s="417"/>
      <c r="H24" s="420">
        <v>42</v>
      </c>
      <c r="I24" s="420">
        <v>0</v>
      </c>
      <c r="J24" s="420">
        <v>37</v>
      </c>
      <c r="K24" s="420">
        <v>23</v>
      </c>
      <c r="L24" s="421">
        <v>1.7</v>
      </c>
      <c r="M24" s="351" t="s">
        <v>93</v>
      </c>
      <c r="N24" s="351" t="s">
        <v>93</v>
      </c>
      <c r="O24" s="351" t="s">
        <v>93</v>
      </c>
      <c r="P24" s="351" t="s">
        <v>93</v>
      </c>
      <c r="Q24" s="351" t="s">
        <v>93</v>
      </c>
      <c r="R24" s="417"/>
      <c r="S24" s="420">
        <v>46</v>
      </c>
      <c r="T24" s="420">
        <v>0</v>
      </c>
      <c r="U24" s="420">
        <v>39</v>
      </c>
      <c r="V24" s="420">
        <v>24</v>
      </c>
      <c r="W24" s="421">
        <v>1.4</v>
      </c>
      <c r="X24" s="441">
        <v>44</v>
      </c>
      <c r="Y24" s="441">
        <v>0</v>
      </c>
      <c r="Z24" s="441">
        <v>37</v>
      </c>
      <c r="AA24" s="441">
        <v>23</v>
      </c>
      <c r="AB24" s="351">
        <v>1.2</v>
      </c>
      <c r="AC24" s="423" t="s">
        <v>49</v>
      </c>
    </row>
    <row r="25" spans="1:30" s="407" customFormat="1" ht="12.75" customHeight="1">
      <c r="A25" s="414" t="s">
        <v>282</v>
      </c>
      <c r="B25" s="350" t="s">
        <v>93</v>
      </c>
      <c r="C25" s="350" t="s">
        <v>93</v>
      </c>
      <c r="D25" s="350" t="s">
        <v>93</v>
      </c>
      <c r="E25" s="350" t="s">
        <v>93</v>
      </c>
      <c r="F25" s="416">
        <v>1.1000000000000001</v>
      </c>
      <c r="G25" s="409"/>
      <c r="H25" s="415">
        <v>78</v>
      </c>
      <c r="I25" s="415">
        <v>28</v>
      </c>
      <c r="J25" s="415">
        <v>48</v>
      </c>
      <c r="K25" s="415">
        <v>9</v>
      </c>
      <c r="L25" s="416">
        <v>1.2</v>
      </c>
      <c r="M25" s="352" t="s">
        <v>93</v>
      </c>
      <c r="N25" s="352" t="s">
        <v>93</v>
      </c>
      <c r="O25" s="352" t="s">
        <v>93</v>
      </c>
      <c r="P25" s="352" t="s">
        <v>93</v>
      </c>
      <c r="Q25" s="418">
        <v>1</v>
      </c>
      <c r="R25" s="409"/>
      <c r="S25" s="415">
        <v>80</v>
      </c>
      <c r="T25" s="415">
        <v>29</v>
      </c>
      <c r="U25" s="415">
        <v>50</v>
      </c>
      <c r="V25" s="415">
        <v>8</v>
      </c>
      <c r="W25" s="416">
        <v>1.2</v>
      </c>
      <c r="X25" s="352" t="s">
        <v>93</v>
      </c>
      <c r="Y25" s="352" t="s">
        <v>93</v>
      </c>
      <c r="Z25" s="352" t="s">
        <v>93</v>
      </c>
      <c r="AA25" s="352" t="s">
        <v>93</v>
      </c>
      <c r="AB25" s="418">
        <v>1</v>
      </c>
      <c r="AC25" s="419" t="s">
        <v>282</v>
      </c>
    </row>
    <row r="26" spans="1:30" s="407" customFormat="1" ht="12.75" customHeight="1">
      <c r="A26" s="10" t="s">
        <v>283</v>
      </c>
      <c r="B26" s="349" t="s">
        <v>93</v>
      </c>
      <c r="C26" s="420">
        <v>37</v>
      </c>
      <c r="D26" s="420">
        <v>53</v>
      </c>
      <c r="E26" s="420">
        <v>14</v>
      </c>
      <c r="F26" s="421">
        <v>2.4</v>
      </c>
      <c r="G26" s="409"/>
      <c r="H26" s="351" t="s">
        <v>93</v>
      </c>
      <c r="I26" s="420">
        <v>34</v>
      </c>
      <c r="J26" s="420">
        <v>55</v>
      </c>
      <c r="K26" s="420">
        <v>14</v>
      </c>
      <c r="L26" s="421">
        <v>3.3</v>
      </c>
      <c r="M26" s="351" t="s">
        <v>93</v>
      </c>
      <c r="N26" s="351" t="s">
        <v>93</v>
      </c>
      <c r="O26" s="351" t="s">
        <v>93</v>
      </c>
      <c r="P26" s="351" t="s">
        <v>93</v>
      </c>
      <c r="Q26" s="351" t="s">
        <v>93</v>
      </c>
      <c r="R26" s="409"/>
      <c r="S26" s="351" t="s">
        <v>93</v>
      </c>
      <c r="T26" s="420">
        <v>32</v>
      </c>
      <c r="U26" s="420">
        <v>56</v>
      </c>
      <c r="V26" s="420">
        <v>14</v>
      </c>
      <c r="W26" s="421">
        <v>3.5</v>
      </c>
      <c r="X26" s="351" t="s">
        <v>93</v>
      </c>
      <c r="Y26" s="351" t="s">
        <v>93</v>
      </c>
      <c r="Z26" s="351" t="s">
        <v>93</v>
      </c>
      <c r="AA26" s="351" t="s">
        <v>93</v>
      </c>
      <c r="AB26" s="351" t="s">
        <v>93</v>
      </c>
      <c r="AC26" s="423" t="s">
        <v>283</v>
      </c>
    </row>
    <row r="27" spans="1:30" s="407" customFormat="1" ht="12.75" customHeight="1">
      <c r="A27" s="368" t="s">
        <v>302</v>
      </c>
      <c r="B27" s="350" t="s">
        <v>93</v>
      </c>
      <c r="C27" s="350" t="s">
        <v>93</v>
      </c>
      <c r="D27" s="350" t="s">
        <v>93</v>
      </c>
      <c r="E27" s="350" t="s">
        <v>93</v>
      </c>
      <c r="F27" s="350" t="s">
        <v>93</v>
      </c>
      <c r="G27" s="491"/>
      <c r="H27" s="350" t="s">
        <v>93</v>
      </c>
      <c r="I27" s="350" t="s">
        <v>93</v>
      </c>
      <c r="J27" s="350" t="s">
        <v>93</v>
      </c>
      <c r="K27" s="350" t="s">
        <v>93</v>
      </c>
      <c r="L27" s="350" t="s">
        <v>93</v>
      </c>
      <c r="M27" s="350" t="s">
        <v>93</v>
      </c>
      <c r="N27" s="350" t="s">
        <v>93</v>
      </c>
      <c r="O27" s="350" t="s">
        <v>93</v>
      </c>
      <c r="P27" s="350" t="s">
        <v>93</v>
      </c>
      <c r="Q27" s="350" t="s">
        <v>93</v>
      </c>
      <c r="R27" s="491"/>
      <c r="S27" s="352" t="s">
        <v>93</v>
      </c>
      <c r="T27" s="453">
        <v>25</v>
      </c>
      <c r="U27" s="453">
        <v>72</v>
      </c>
      <c r="V27" s="453">
        <v>25</v>
      </c>
      <c r="W27" s="454">
        <v>1.9</v>
      </c>
      <c r="X27" s="352" t="s">
        <v>93</v>
      </c>
      <c r="Y27" s="352" t="s">
        <v>93</v>
      </c>
      <c r="Z27" s="352" t="s">
        <v>93</v>
      </c>
      <c r="AA27" s="352" t="s">
        <v>93</v>
      </c>
      <c r="AB27" s="352" t="s">
        <v>93</v>
      </c>
      <c r="AC27" s="455" t="s">
        <v>302</v>
      </c>
    </row>
    <row r="28" spans="1:30" s="407" customFormat="1" ht="12.75" customHeight="1">
      <c r="A28" s="10" t="s">
        <v>284</v>
      </c>
      <c r="B28" s="349" t="s">
        <v>93</v>
      </c>
      <c r="C28" s="349" t="s">
        <v>93</v>
      </c>
      <c r="D28" s="349" t="s">
        <v>93</v>
      </c>
      <c r="E28" s="349" t="s">
        <v>93</v>
      </c>
      <c r="F28" s="349" t="s">
        <v>93</v>
      </c>
      <c r="G28" s="492"/>
      <c r="H28" s="420">
        <v>36</v>
      </c>
      <c r="I28" s="420">
        <v>4</v>
      </c>
      <c r="J28" s="420">
        <v>22</v>
      </c>
      <c r="K28" s="420">
        <v>30</v>
      </c>
      <c r="L28" s="421">
        <v>0.7</v>
      </c>
      <c r="M28" s="420">
        <v>22</v>
      </c>
      <c r="N28" s="420">
        <v>3</v>
      </c>
      <c r="O28" s="420">
        <v>17</v>
      </c>
      <c r="P28" s="420">
        <v>10</v>
      </c>
      <c r="Q28" s="422">
        <v>0.1</v>
      </c>
      <c r="R28" s="492"/>
      <c r="S28" s="420">
        <v>27</v>
      </c>
      <c r="T28" s="420">
        <v>8.3291555524557008</v>
      </c>
      <c r="U28" s="420">
        <v>13.632288648114001</v>
      </c>
      <c r="V28" s="420">
        <v>9.6569230343430998</v>
      </c>
      <c r="W28" s="421">
        <v>0.60850512486053998</v>
      </c>
      <c r="X28" s="420">
        <v>15</v>
      </c>
      <c r="Y28" s="420">
        <v>7.8308329004452997</v>
      </c>
      <c r="Z28" s="420">
        <v>9.7515358544085</v>
      </c>
      <c r="AA28" s="420">
        <v>1.9462702061185</v>
      </c>
      <c r="AB28" s="422">
        <v>8.6061801395399998E-2</v>
      </c>
      <c r="AC28" s="423" t="s">
        <v>284</v>
      </c>
      <c r="AD28" s="425"/>
    </row>
    <row r="29" spans="1:30" s="407" customFormat="1" ht="12.75" customHeight="1">
      <c r="A29" s="368" t="s">
        <v>285</v>
      </c>
      <c r="B29" s="350" t="s">
        <v>93</v>
      </c>
      <c r="C29" s="350" t="s">
        <v>93</v>
      </c>
      <c r="D29" s="350" t="s">
        <v>93</v>
      </c>
      <c r="E29" s="350" t="s">
        <v>93</v>
      </c>
      <c r="F29" s="350" t="s">
        <v>93</v>
      </c>
      <c r="G29" s="491"/>
      <c r="H29" s="453">
        <v>38</v>
      </c>
      <c r="I29" s="453">
        <v>3</v>
      </c>
      <c r="J29" s="453">
        <v>35</v>
      </c>
      <c r="K29" s="453">
        <v>4</v>
      </c>
      <c r="L29" s="454">
        <v>0.4</v>
      </c>
      <c r="M29" s="352" t="s">
        <v>93</v>
      </c>
      <c r="N29" s="352" t="s">
        <v>93</v>
      </c>
      <c r="O29" s="352" t="s">
        <v>93</v>
      </c>
      <c r="P29" s="352" t="s">
        <v>93</v>
      </c>
      <c r="Q29" s="352" t="s">
        <v>93</v>
      </c>
      <c r="R29" s="491"/>
      <c r="S29" s="453">
        <v>39</v>
      </c>
      <c r="T29" s="453">
        <v>4</v>
      </c>
      <c r="U29" s="453">
        <v>35</v>
      </c>
      <c r="V29" s="453">
        <v>4</v>
      </c>
      <c r="W29" s="454">
        <v>0.4</v>
      </c>
      <c r="X29" s="456">
        <v>39</v>
      </c>
      <c r="Y29" s="456">
        <v>4</v>
      </c>
      <c r="Z29" s="456">
        <v>35</v>
      </c>
      <c r="AA29" s="456">
        <v>4</v>
      </c>
      <c r="AB29" s="352">
        <v>0.4</v>
      </c>
      <c r="AC29" s="455" t="s">
        <v>285</v>
      </c>
    </row>
    <row r="30" spans="1:30" s="407" customFormat="1" ht="12.75" customHeight="1">
      <c r="A30" s="10" t="s">
        <v>286</v>
      </c>
      <c r="B30" s="420">
        <v>57</v>
      </c>
      <c r="C30" s="349" t="s">
        <v>93</v>
      </c>
      <c r="D30" s="420">
        <v>54</v>
      </c>
      <c r="E30" s="420">
        <v>8</v>
      </c>
      <c r="F30" s="349" t="s">
        <v>93</v>
      </c>
      <c r="G30" s="491"/>
      <c r="H30" s="420">
        <v>65</v>
      </c>
      <c r="I30" s="420">
        <v>1</v>
      </c>
      <c r="J30" s="420">
        <v>60</v>
      </c>
      <c r="K30" s="420">
        <v>17</v>
      </c>
      <c r="L30" s="421">
        <v>1.2</v>
      </c>
      <c r="M30" s="420">
        <v>55</v>
      </c>
      <c r="N30" s="420">
        <v>1</v>
      </c>
      <c r="O30" s="420">
        <v>54</v>
      </c>
      <c r="P30" s="420">
        <v>13</v>
      </c>
      <c r="Q30" s="422">
        <v>0.7</v>
      </c>
      <c r="R30" s="491"/>
      <c r="S30" s="420">
        <v>68</v>
      </c>
      <c r="T30" s="420">
        <v>2</v>
      </c>
      <c r="U30" s="420">
        <v>63</v>
      </c>
      <c r="V30" s="420">
        <v>21</v>
      </c>
      <c r="W30" s="421">
        <v>1.3</v>
      </c>
      <c r="X30" s="420">
        <v>57</v>
      </c>
      <c r="Y30" s="420">
        <v>2</v>
      </c>
      <c r="Z30" s="420">
        <v>56</v>
      </c>
      <c r="AA30" s="420">
        <v>16</v>
      </c>
      <c r="AB30" s="422">
        <v>0.8</v>
      </c>
      <c r="AC30" s="423" t="s">
        <v>286</v>
      </c>
    </row>
    <row r="31" spans="1:30" ht="12.75" customHeight="1">
      <c r="A31" s="368" t="s">
        <v>287</v>
      </c>
      <c r="B31" s="350" t="s">
        <v>93</v>
      </c>
      <c r="C31" s="350" t="s">
        <v>93</v>
      </c>
      <c r="D31" s="350" t="s">
        <v>93</v>
      </c>
      <c r="E31" s="350" t="s">
        <v>93</v>
      </c>
      <c r="F31" s="454">
        <v>0.9</v>
      </c>
      <c r="G31" s="492"/>
      <c r="H31" s="453">
        <v>92</v>
      </c>
      <c r="I31" s="453">
        <v>38</v>
      </c>
      <c r="J31" s="453">
        <v>74</v>
      </c>
      <c r="K31" s="453">
        <v>9</v>
      </c>
      <c r="L31" s="454">
        <v>2.7</v>
      </c>
      <c r="M31" s="453">
        <v>68</v>
      </c>
      <c r="N31" s="453">
        <v>30</v>
      </c>
      <c r="O31" s="453">
        <v>58</v>
      </c>
      <c r="P31" s="453">
        <v>7</v>
      </c>
      <c r="Q31" s="457">
        <v>1.3</v>
      </c>
      <c r="R31" s="492"/>
      <c r="S31" s="453">
        <v>97</v>
      </c>
      <c r="T31" s="453">
        <v>39.852278467913003</v>
      </c>
      <c r="U31" s="453">
        <v>77.141896450348995</v>
      </c>
      <c r="V31" s="453">
        <v>11.079033676688001</v>
      </c>
      <c r="W31" s="454">
        <v>2.9774227864907998</v>
      </c>
      <c r="X31" s="453">
        <v>65</v>
      </c>
      <c r="Y31" s="453">
        <v>27.441922342779002</v>
      </c>
      <c r="Z31" s="453">
        <v>55.990106077716</v>
      </c>
      <c r="AA31" s="453">
        <v>7.9194426853911999</v>
      </c>
      <c r="AB31" s="457">
        <v>1.3222482065687</v>
      </c>
      <c r="AC31" s="455" t="s">
        <v>287</v>
      </c>
    </row>
    <row r="32" spans="1:30" ht="12.75" customHeight="1">
      <c r="A32" s="10" t="s">
        <v>288</v>
      </c>
      <c r="B32" s="349" t="s">
        <v>93</v>
      </c>
      <c r="C32" s="349" t="s">
        <v>93</v>
      </c>
      <c r="D32" s="349" t="s">
        <v>93</v>
      </c>
      <c r="E32" s="349" t="s">
        <v>93</v>
      </c>
      <c r="F32" s="421">
        <v>2.7</v>
      </c>
      <c r="G32" s="491"/>
      <c r="H32" s="420">
        <v>75</v>
      </c>
      <c r="I32" s="420">
        <v>6</v>
      </c>
      <c r="J32" s="420">
        <v>62</v>
      </c>
      <c r="K32" s="420">
        <v>7</v>
      </c>
      <c r="L32" s="421">
        <v>0.2</v>
      </c>
      <c r="M32" s="351" t="s">
        <v>93</v>
      </c>
      <c r="N32" s="351" t="s">
        <v>93</v>
      </c>
      <c r="O32" s="351" t="s">
        <v>93</v>
      </c>
      <c r="P32" s="351" t="s">
        <v>93</v>
      </c>
      <c r="Q32" s="351" t="s">
        <v>93</v>
      </c>
      <c r="R32" s="491"/>
      <c r="S32" s="420">
        <v>73</v>
      </c>
      <c r="T32" s="420">
        <v>5.8783538712189998</v>
      </c>
      <c r="U32" s="420">
        <v>65.687032971389002</v>
      </c>
      <c r="V32" s="420">
        <v>28.859079181310001</v>
      </c>
      <c r="W32" s="421">
        <v>2.5226936706865999</v>
      </c>
      <c r="X32" s="420">
        <v>70</v>
      </c>
      <c r="Y32" s="420">
        <v>5.8025836968473996</v>
      </c>
      <c r="Z32" s="420">
        <v>62.751268568733998</v>
      </c>
      <c r="AA32" s="420">
        <v>26.378263712117</v>
      </c>
      <c r="AB32" s="422">
        <v>1.7709783390913001</v>
      </c>
      <c r="AC32" s="423" t="s">
        <v>288</v>
      </c>
    </row>
    <row r="33" spans="1:29">
      <c r="A33" s="368" t="s">
        <v>25</v>
      </c>
      <c r="B33" s="453">
        <v>77</v>
      </c>
      <c r="C33" s="453">
        <v>1</v>
      </c>
      <c r="D33" s="350" t="s">
        <v>93</v>
      </c>
      <c r="E33" s="350" t="s">
        <v>93</v>
      </c>
      <c r="F33" s="350" t="s">
        <v>93</v>
      </c>
      <c r="G33" s="491"/>
      <c r="H33" s="453">
        <v>79</v>
      </c>
      <c r="I33" s="453">
        <v>1</v>
      </c>
      <c r="J33" s="453">
        <v>73</v>
      </c>
      <c r="K33" s="453">
        <v>46</v>
      </c>
      <c r="L33" s="454">
        <v>3</v>
      </c>
      <c r="M33" s="453">
        <v>78</v>
      </c>
      <c r="N33" s="453">
        <v>1</v>
      </c>
      <c r="O33" s="350" t="s">
        <v>93</v>
      </c>
      <c r="P33" s="350" t="s">
        <v>93</v>
      </c>
      <c r="Q33" s="352" t="s">
        <v>93</v>
      </c>
      <c r="R33" s="491"/>
      <c r="S33" s="453">
        <v>75</v>
      </c>
      <c r="T33" s="453">
        <v>1.6866592233490001E-2</v>
      </c>
      <c r="U33" s="453">
        <v>69.176599587563004</v>
      </c>
      <c r="V33" s="453">
        <v>43.28267315566</v>
      </c>
      <c r="W33" s="454">
        <v>3.1894865052163999</v>
      </c>
      <c r="X33" s="453">
        <v>72</v>
      </c>
      <c r="Y33" s="453">
        <v>0</v>
      </c>
      <c r="Z33" s="453" t="s">
        <v>93</v>
      </c>
      <c r="AA33" s="453" t="s">
        <v>93</v>
      </c>
      <c r="AB33" s="457" t="s">
        <v>93</v>
      </c>
      <c r="AC33" s="455" t="s">
        <v>25</v>
      </c>
    </row>
    <row r="34" spans="1:29">
      <c r="A34" s="10" t="s">
        <v>289</v>
      </c>
      <c r="B34" s="349" t="s">
        <v>93</v>
      </c>
      <c r="C34" s="349" t="s">
        <v>93</v>
      </c>
      <c r="D34" s="349" t="s">
        <v>93</v>
      </c>
      <c r="E34" s="349" t="s">
        <v>93</v>
      </c>
      <c r="F34" s="349" t="s">
        <v>93</v>
      </c>
      <c r="G34" s="492"/>
      <c r="H34" s="420">
        <v>64</v>
      </c>
      <c r="I34" s="442" t="s">
        <v>37</v>
      </c>
      <c r="J34" s="420">
        <v>52</v>
      </c>
      <c r="K34" s="420">
        <v>36</v>
      </c>
      <c r="L34" s="421">
        <v>3.3</v>
      </c>
      <c r="M34" s="420">
        <v>63</v>
      </c>
      <c r="N34" s="442" t="s">
        <v>37</v>
      </c>
      <c r="O34" s="420">
        <v>51</v>
      </c>
      <c r="P34" s="420">
        <v>34</v>
      </c>
      <c r="Q34" s="422">
        <v>2.7</v>
      </c>
      <c r="R34" s="492"/>
      <c r="S34" s="420">
        <v>52.344593208041999</v>
      </c>
      <c r="T34" s="420">
        <v>0.32935007490361001</v>
      </c>
      <c r="U34" s="420">
        <v>46.008607563609999</v>
      </c>
      <c r="V34" s="420">
        <v>32.750225457199001</v>
      </c>
      <c r="W34" s="421">
        <v>3.3362155896039001</v>
      </c>
      <c r="X34" s="420">
        <v>51.012157269249997</v>
      </c>
      <c r="Y34" s="420">
        <v>0.31942988689747998</v>
      </c>
      <c r="Z34" s="420">
        <v>44.823478312620999</v>
      </c>
      <c r="AA34" s="420">
        <v>29.889096162605998</v>
      </c>
      <c r="AB34" s="422">
        <v>2.3456715347866002</v>
      </c>
      <c r="AC34" s="423" t="s">
        <v>289</v>
      </c>
    </row>
    <row r="35" spans="1:29" ht="12.75" customHeight="1">
      <c r="A35" s="368" t="s">
        <v>290</v>
      </c>
      <c r="B35" s="350" t="s">
        <v>93</v>
      </c>
      <c r="C35" s="350" t="s">
        <v>93</v>
      </c>
      <c r="D35" s="350" t="s">
        <v>93</v>
      </c>
      <c r="E35" s="350" t="s">
        <v>93</v>
      </c>
      <c r="F35" s="457">
        <v>3.3</v>
      </c>
      <c r="G35" s="491"/>
      <c r="H35" s="458">
        <v>60</v>
      </c>
      <c r="I35" s="458">
        <v>1</v>
      </c>
      <c r="J35" s="458">
        <v>56</v>
      </c>
      <c r="K35" s="458">
        <v>39</v>
      </c>
      <c r="L35" s="457">
        <v>2.9</v>
      </c>
      <c r="M35" s="458">
        <v>57</v>
      </c>
      <c r="N35" s="458">
        <v>1</v>
      </c>
      <c r="O35" s="458">
        <v>54</v>
      </c>
      <c r="P35" s="458">
        <v>37</v>
      </c>
      <c r="Q35" s="457">
        <v>2.7</v>
      </c>
      <c r="R35" s="491"/>
      <c r="S35" s="453">
        <v>56.156459596110999</v>
      </c>
      <c r="T35" s="453">
        <v>1.3554566192060999</v>
      </c>
      <c r="U35" s="453">
        <v>54.692010410915998</v>
      </c>
      <c r="V35" s="453">
        <v>38.058561848483002</v>
      </c>
      <c r="W35" s="454">
        <v>2.4159237967742002</v>
      </c>
      <c r="X35" s="453">
        <v>52.811031332881001</v>
      </c>
      <c r="Y35" s="453">
        <v>1.3525546501590999</v>
      </c>
      <c r="Z35" s="453">
        <v>52.155532770722999</v>
      </c>
      <c r="AA35" s="453">
        <v>35.733351039108001</v>
      </c>
      <c r="AB35" s="457">
        <v>2.2057960656570001</v>
      </c>
      <c r="AC35" s="455" t="s">
        <v>290</v>
      </c>
    </row>
    <row r="36" spans="1:29">
      <c r="A36" s="10" t="s">
        <v>291</v>
      </c>
      <c r="B36" s="349" t="s">
        <v>93</v>
      </c>
      <c r="C36" s="349" t="s">
        <v>93</v>
      </c>
      <c r="D36" s="349" t="s">
        <v>93</v>
      </c>
      <c r="E36" s="349" t="s">
        <v>93</v>
      </c>
      <c r="F36" s="422">
        <v>0.6</v>
      </c>
      <c r="G36" s="491"/>
      <c r="H36" s="426">
        <v>75</v>
      </c>
      <c r="I36" s="426">
        <v>28</v>
      </c>
      <c r="J36" s="426">
        <v>79</v>
      </c>
      <c r="K36" s="426">
        <v>28</v>
      </c>
      <c r="L36" s="422">
        <v>2.7</v>
      </c>
      <c r="M36" s="426">
        <v>72</v>
      </c>
      <c r="N36" s="426">
        <v>28</v>
      </c>
      <c r="O36" s="426">
        <v>77</v>
      </c>
      <c r="P36" s="426">
        <v>27</v>
      </c>
      <c r="Q36" s="422">
        <v>2.5</v>
      </c>
      <c r="R36" s="491"/>
      <c r="S36" s="420">
        <v>72.565750080420003</v>
      </c>
      <c r="T36" s="420">
        <v>25.429661457607001</v>
      </c>
      <c r="U36" s="420">
        <v>73.453176237590995</v>
      </c>
      <c r="V36" s="420">
        <v>31.635841765081999</v>
      </c>
      <c r="W36" s="421">
        <v>2.1686396410651998</v>
      </c>
      <c r="X36" s="420">
        <v>70.562755800692997</v>
      </c>
      <c r="Y36" s="420">
        <v>25.127631027961002</v>
      </c>
      <c r="Z36" s="420">
        <v>71.505930381195</v>
      </c>
      <c r="AA36" s="420">
        <v>30.246933493697998</v>
      </c>
      <c r="AB36" s="422">
        <v>1.9903970240299</v>
      </c>
      <c r="AC36" s="423" t="s">
        <v>291</v>
      </c>
    </row>
    <row r="37" spans="1:29">
      <c r="A37" s="368" t="s">
        <v>23</v>
      </c>
      <c r="B37" s="350" t="s">
        <v>93</v>
      </c>
      <c r="C37" s="350" t="s">
        <v>93</v>
      </c>
      <c r="D37" s="350" t="s">
        <v>93</v>
      </c>
      <c r="E37" s="350" t="s">
        <v>93</v>
      </c>
      <c r="F37" s="457">
        <v>4.4000000000000004</v>
      </c>
      <c r="G37" s="492"/>
      <c r="H37" s="458">
        <v>70</v>
      </c>
      <c r="I37" s="458">
        <v>26</v>
      </c>
      <c r="J37" s="453">
        <v>46</v>
      </c>
      <c r="K37" s="453">
        <v>10</v>
      </c>
      <c r="L37" s="352" t="s">
        <v>93</v>
      </c>
      <c r="M37" s="352" t="s">
        <v>93</v>
      </c>
      <c r="N37" s="352" t="s">
        <v>93</v>
      </c>
      <c r="O37" s="453">
        <v>46</v>
      </c>
      <c r="P37" s="453">
        <v>8</v>
      </c>
      <c r="Q37" s="459" t="s">
        <v>93</v>
      </c>
      <c r="R37" s="492"/>
      <c r="S37" s="453">
        <v>72.573906319211005</v>
      </c>
      <c r="T37" s="453">
        <v>25.624180137902002</v>
      </c>
      <c r="U37" s="453">
        <v>47.675523819028001</v>
      </c>
      <c r="V37" s="453">
        <v>14.769191863375999</v>
      </c>
      <c r="W37" s="454">
        <v>3.4306872491955001</v>
      </c>
      <c r="X37" s="453" t="s">
        <v>93</v>
      </c>
      <c r="Y37" s="453" t="s">
        <v>93</v>
      </c>
      <c r="Z37" s="453">
        <v>46.865449063237001</v>
      </c>
      <c r="AA37" s="453">
        <v>12.444335180757999</v>
      </c>
      <c r="AB37" s="457">
        <v>2.6791869264904999</v>
      </c>
      <c r="AC37" s="455" t="s">
        <v>23</v>
      </c>
    </row>
    <row r="38" spans="1:29">
      <c r="A38" s="10" t="s">
        <v>292</v>
      </c>
      <c r="B38" s="349" t="s">
        <v>93</v>
      </c>
      <c r="C38" s="349" t="s">
        <v>93</v>
      </c>
      <c r="D38" s="349" t="s">
        <v>93</v>
      </c>
      <c r="E38" s="349" t="s">
        <v>93</v>
      </c>
      <c r="F38" s="349" t="s">
        <v>93</v>
      </c>
      <c r="G38" s="491"/>
      <c r="H38" s="426">
        <v>56</v>
      </c>
      <c r="I38" s="426">
        <v>9</v>
      </c>
      <c r="J38" s="426">
        <v>47</v>
      </c>
      <c r="K38" s="426">
        <v>29</v>
      </c>
      <c r="L38" s="422">
        <v>2.7</v>
      </c>
      <c r="M38" s="426">
        <v>51</v>
      </c>
      <c r="N38" s="426">
        <v>9</v>
      </c>
      <c r="O38" s="426">
        <v>45</v>
      </c>
      <c r="P38" s="426">
        <v>24</v>
      </c>
      <c r="Q38" s="422">
        <v>1.6</v>
      </c>
      <c r="R38" s="491"/>
      <c r="S38" s="420">
        <v>61.675244556174</v>
      </c>
      <c r="T38" s="420">
        <v>8.8405076547267001</v>
      </c>
      <c r="U38" s="420">
        <v>44.235768857742002</v>
      </c>
      <c r="V38" s="420">
        <v>29.364261080769001</v>
      </c>
      <c r="W38" s="421">
        <v>2.4333236067488002</v>
      </c>
      <c r="X38" s="420">
        <v>55.209782208614001</v>
      </c>
      <c r="Y38" s="420">
        <v>8.8176484475898</v>
      </c>
      <c r="Z38" s="420">
        <v>42.325233525408997</v>
      </c>
      <c r="AA38" s="420">
        <v>24.152341525945001</v>
      </c>
      <c r="AB38" s="422">
        <v>1.4835011996528999</v>
      </c>
      <c r="AC38" s="423" t="s">
        <v>292</v>
      </c>
    </row>
    <row r="39" spans="1:29">
      <c r="A39" s="368" t="s">
        <v>293</v>
      </c>
      <c r="B39" s="350" t="s">
        <v>93</v>
      </c>
      <c r="C39" s="350" t="s">
        <v>93</v>
      </c>
      <c r="D39" s="350" t="s">
        <v>93</v>
      </c>
      <c r="E39" s="350" t="s">
        <v>93</v>
      </c>
      <c r="F39" s="457">
        <v>4.4000000000000004</v>
      </c>
      <c r="G39" s="491"/>
      <c r="H39" s="458">
        <v>76</v>
      </c>
      <c r="I39" s="458">
        <v>5</v>
      </c>
      <c r="J39" s="458">
        <v>60</v>
      </c>
      <c r="K39" s="458">
        <v>21</v>
      </c>
      <c r="L39" s="454">
        <v>4.9000000000000004</v>
      </c>
      <c r="M39" s="352" t="s">
        <v>93</v>
      </c>
      <c r="N39" s="352" t="s">
        <v>93</v>
      </c>
      <c r="O39" s="352" t="s">
        <v>93</v>
      </c>
      <c r="P39" s="352" t="s">
        <v>93</v>
      </c>
      <c r="Q39" s="352" t="s">
        <v>93</v>
      </c>
      <c r="R39" s="491"/>
      <c r="S39" s="453">
        <v>82.820206653490999</v>
      </c>
      <c r="T39" s="453">
        <v>4.6570498696116998</v>
      </c>
      <c r="U39" s="453">
        <v>60.097059037564001</v>
      </c>
      <c r="V39" s="453">
        <v>21.696918449605999</v>
      </c>
      <c r="W39" s="454">
        <v>4.7912174064572</v>
      </c>
      <c r="X39" s="453">
        <v>70.766491250887</v>
      </c>
      <c r="Y39" s="453">
        <v>4.6570498696116998</v>
      </c>
      <c r="Z39" s="453">
        <v>53.878872236886998</v>
      </c>
      <c r="AA39" s="453">
        <v>15.082581668616999</v>
      </c>
      <c r="AB39" s="457">
        <v>2.0625104338394</v>
      </c>
      <c r="AC39" s="455" t="s">
        <v>293</v>
      </c>
    </row>
    <row r="40" spans="1:29">
      <c r="A40" s="10" t="s">
        <v>26</v>
      </c>
      <c r="B40" s="426">
        <v>43</v>
      </c>
      <c r="C40" s="426">
        <v>19</v>
      </c>
      <c r="D40" s="426">
        <v>24</v>
      </c>
      <c r="E40" s="426">
        <v>3</v>
      </c>
      <c r="F40" s="422">
        <v>0.9</v>
      </c>
      <c r="G40" s="492"/>
      <c r="H40" s="426">
        <v>70</v>
      </c>
      <c r="I40" s="426">
        <v>35</v>
      </c>
      <c r="J40" s="426">
        <v>34</v>
      </c>
      <c r="K40" s="426">
        <v>8</v>
      </c>
      <c r="L40" s="422">
        <v>1.5</v>
      </c>
      <c r="M40" s="351" t="s">
        <v>93</v>
      </c>
      <c r="N40" s="351" t="s">
        <v>93</v>
      </c>
      <c r="O40" s="351" t="s">
        <v>93</v>
      </c>
      <c r="P40" s="351" t="s">
        <v>93</v>
      </c>
      <c r="Q40" s="351" t="s">
        <v>93</v>
      </c>
      <c r="R40" s="492"/>
      <c r="S40" s="420" t="s">
        <v>93</v>
      </c>
      <c r="T40" s="420">
        <v>46.195131042104997</v>
      </c>
      <c r="U40" s="420">
        <v>54.658773949378002</v>
      </c>
      <c r="V40" s="420">
        <v>8.5085131218031993</v>
      </c>
      <c r="W40" s="421">
        <v>0.98929395811190002</v>
      </c>
      <c r="X40" s="420" t="s">
        <v>93</v>
      </c>
      <c r="Y40" s="420">
        <v>46.057532920382997</v>
      </c>
      <c r="Z40" s="420">
        <v>53.583092438066998</v>
      </c>
      <c r="AA40" s="420">
        <v>8.0551874069457003</v>
      </c>
      <c r="AB40" s="422">
        <v>0.89172201768653003</v>
      </c>
      <c r="AC40" s="423" t="s">
        <v>26</v>
      </c>
    </row>
    <row r="41" spans="1:29">
      <c r="A41" s="368" t="s">
        <v>294</v>
      </c>
      <c r="B41" s="458">
        <v>63</v>
      </c>
      <c r="C41" s="458">
        <v>22</v>
      </c>
      <c r="D41" s="458">
        <v>52</v>
      </c>
      <c r="E41" s="458">
        <v>6</v>
      </c>
      <c r="F41" s="457">
        <v>2.2000000000000002</v>
      </c>
      <c r="G41" s="491"/>
      <c r="H41" s="458">
        <v>58</v>
      </c>
      <c r="I41" s="458">
        <v>9</v>
      </c>
      <c r="J41" s="458">
        <v>58</v>
      </c>
      <c r="K41" s="458">
        <v>28</v>
      </c>
      <c r="L41" s="457">
        <v>4</v>
      </c>
      <c r="M41" s="458">
        <v>51</v>
      </c>
      <c r="N41" s="458">
        <v>7</v>
      </c>
      <c r="O41" s="458">
        <v>48</v>
      </c>
      <c r="P41" s="458">
        <v>15</v>
      </c>
      <c r="Q41" s="457">
        <v>2.2000000000000002</v>
      </c>
      <c r="R41" s="491"/>
      <c r="S41" s="453">
        <v>68.755113388740995</v>
      </c>
      <c r="T41" s="453">
        <v>13.819024279225999</v>
      </c>
      <c r="U41" s="453">
        <v>62.657068912927997</v>
      </c>
      <c r="V41" s="453">
        <v>26.007408511324002</v>
      </c>
      <c r="W41" s="454">
        <v>4.076929727115</v>
      </c>
      <c r="X41" s="453">
        <v>61.232783834571002</v>
      </c>
      <c r="Y41" s="453">
        <v>13.181658258766999</v>
      </c>
      <c r="Z41" s="453">
        <v>53.185238511544</v>
      </c>
      <c r="AA41" s="453">
        <v>14.365705365647001</v>
      </c>
      <c r="AB41" s="457">
        <v>2.2528034563678001</v>
      </c>
      <c r="AC41" s="455" t="s">
        <v>294</v>
      </c>
    </row>
    <row r="42" spans="1:29">
      <c r="A42" s="431" t="s">
        <v>22</v>
      </c>
      <c r="B42" s="349" t="s">
        <v>93</v>
      </c>
      <c r="C42" s="349" t="s">
        <v>93</v>
      </c>
      <c r="D42" s="349" t="s">
        <v>93</v>
      </c>
      <c r="E42" s="349" t="s">
        <v>93</v>
      </c>
      <c r="F42" s="349" t="s">
        <v>93</v>
      </c>
      <c r="G42" s="491"/>
      <c r="H42" s="443">
        <v>52</v>
      </c>
      <c r="I42" s="443">
        <v>39</v>
      </c>
      <c r="J42" s="351" t="s">
        <v>93</v>
      </c>
      <c r="K42" s="443">
        <v>13</v>
      </c>
      <c r="L42" s="444">
        <v>1.2</v>
      </c>
      <c r="M42" s="443">
        <v>51</v>
      </c>
      <c r="N42" s="443">
        <v>38</v>
      </c>
      <c r="O42" s="351" t="s">
        <v>93</v>
      </c>
      <c r="P42" s="443">
        <v>12</v>
      </c>
      <c r="Q42" s="444">
        <v>0.7</v>
      </c>
      <c r="R42" s="491"/>
      <c r="S42" s="420">
        <v>52.027466385525003</v>
      </c>
      <c r="T42" s="420">
        <v>38.210026626267997</v>
      </c>
      <c r="U42" s="420" t="s">
        <v>93</v>
      </c>
      <c r="V42" s="420">
        <v>13.021164621893</v>
      </c>
      <c r="W42" s="421">
        <v>1.1984236902476999</v>
      </c>
      <c r="X42" s="420">
        <v>50.477137018931003</v>
      </c>
      <c r="Y42" s="433">
        <v>37.526212945601998</v>
      </c>
      <c r="Z42" s="420" t="s">
        <v>93</v>
      </c>
      <c r="AA42" s="420">
        <v>11.145947645033999</v>
      </c>
      <c r="AB42" s="422">
        <v>0.63325798919050003</v>
      </c>
      <c r="AC42" s="434" t="s">
        <v>22</v>
      </c>
    </row>
    <row r="43" spans="1:29">
      <c r="A43" s="460" t="s">
        <v>295</v>
      </c>
      <c r="B43" s="461" t="s">
        <v>93</v>
      </c>
      <c r="C43" s="461" t="s">
        <v>93</v>
      </c>
      <c r="D43" s="461" t="s">
        <v>93</v>
      </c>
      <c r="E43" s="461" t="s">
        <v>93</v>
      </c>
      <c r="F43" s="462">
        <v>2.2999999999999998</v>
      </c>
      <c r="G43" s="492"/>
      <c r="H43" s="463">
        <v>67</v>
      </c>
      <c r="I43" s="463">
        <v>17</v>
      </c>
      <c r="J43" s="463">
        <v>57</v>
      </c>
      <c r="K43" s="463">
        <v>22</v>
      </c>
      <c r="L43" s="464">
        <v>2.4</v>
      </c>
      <c r="M43" s="465">
        <v>60</v>
      </c>
      <c r="N43" s="352" t="s">
        <v>93</v>
      </c>
      <c r="O43" s="463">
        <v>55</v>
      </c>
      <c r="P43" s="463">
        <v>20</v>
      </c>
      <c r="Q43" s="464">
        <v>1.8</v>
      </c>
      <c r="R43" s="492"/>
      <c r="S43" s="463">
        <v>66</v>
      </c>
      <c r="T43" s="463">
        <v>16</v>
      </c>
      <c r="U43" s="463">
        <v>57</v>
      </c>
      <c r="V43" s="463">
        <v>23</v>
      </c>
      <c r="W43" s="464">
        <v>2.4</v>
      </c>
      <c r="X43" s="465">
        <v>66</v>
      </c>
      <c r="Y43" s="352">
        <v>13</v>
      </c>
      <c r="Z43" s="463">
        <v>52</v>
      </c>
      <c r="AA43" s="463">
        <v>19</v>
      </c>
      <c r="AB43" s="464">
        <v>1.6</v>
      </c>
      <c r="AC43" s="466" t="s">
        <v>295</v>
      </c>
    </row>
    <row r="44" spans="1:29" ht="13.5">
      <c r="A44" s="431" t="s">
        <v>296</v>
      </c>
      <c r="B44" s="432" t="s">
        <v>93</v>
      </c>
      <c r="C44" s="432" t="s">
        <v>93</v>
      </c>
      <c r="D44" s="432" t="s">
        <v>93</v>
      </c>
      <c r="E44" s="432" t="s">
        <v>93</v>
      </c>
      <c r="F44" s="432" t="s">
        <v>93</v>
      </c>
      <c r="G44" s="622"/>
      <c r="H44" s="433">
        <v>63</v>
      </c>
      <c r="I44" s="445">
        <v>12</v>
      </c>
      <c r="J44" s="445">
        <v>56</v>
      </c>
      <c r="K44" s="445">
        <v>26</v>
      </c>
      <c r="L44" s="446">
        <v>2.7</v>
      </c>
      <c r="M44" s="445">
        <v>57</v>
      </c>
      <c r="N44" s="432" t="s">
        <v>93</v>
      </c>
      <c r="O44" s="447">
        <v>52</v>
      </c>
      <c r="P44" s="447">
        <v>21</v>
      </c>
      <c r="Q44" s="446">
        <v>2</v>
      </c>
      <c r="R44" s="622"/>
      <c r="S44" s="433">
        <v>62</v>
      </c>
      <c r="T44" s="445">
        <v>11</v>
      </c>
      <c r="U44" s="445">
        <v>55</v>
      </c>
      <c r="V44" s="445">
        <v>27</v>
      </c>
      <c r="W44" s="446">
        <v>2.6</v>
      </c>
      <c r="X44" s="445">
        <v>62</v>
      </c>
      <c r="Y44" s="432">
        <v>9</v>
      </c>
      <c r="Z44" s="447">
        <v>49</v>
      </c>
      <c r="AA44" s="447">
        <v>21</v>
      </c>
      <c r="AB44" s="446">
        <v>1.9</v>
      </c>
      <c r="AC44" s="434" t="s">
        <v>296</v>
      </c>
    </row>
    <row r="45" spans="1:29" ht="15.75" customHeight="1">
      <c r="A45" s="839" t="s">
        <v>297</v>
      </c>
      <c r="B45" s="839"/>
      <c r="C45" s="839"/>
      <c r="D45" s="839"/>
      <c r="E45" s="839"/>
      <c r="F45" s="839"/>
      <c r="G45" s="839"/>
      <c r="H45" s="839"/>
      <c r="I45" s="839"/>
      <c r="J45" s="839"/>
      <c r="K45" s="839"/>
      <c r="L45" s="839"/>
      <c r="M45" s="839"/>
      <c r="N45" s="839"/>
      <c r="O45" s="839"/>
      <c r="P45" s="839"/>
      <c r="Q45" s="839"/>
      <c r="R45" s="839"/>
      <c r="S45" s="839"/>
      <c r="T45" s="839"/>
      <c r="U45" s="839"/>
      <c r="V45" s="839"/>
      <c r="W45" s="839"/>
      <c r="X45" s="839"/>
      <c r="Y45" s="839"/>
      <c r="Z45" s="839"/>
      <c r="AA45" s="839"/>
      <c r="AB45" s="839"/>
      <c r="AC45" s="503"/>
    </row>
    <row r="46" spans="1:29">
      <c r="A46" s="368" t="s">
        <v>10</v>
      </c>
      <c r="B46" s="350" t="s">
        <v>93</v>
      </c>
      <c r="C46" s="350" t="s">
        <v>93</v>
      </c>
      <c r="D46" s="350" t="s">
        <v>93</v>
      </c>
      <c r="E46" s="350" t="s">
        <v>93</v>
      </c>
      <c r="F46" s="350" t="s">
        <v>93</v>
      </c>
      <c r="G46" s="623"/>
      <c r="H46" s="350" t="s">
        <v>93</v>
      </c>
      <c r="I46" s="350" t="s">
        <v>93</v>
      </c>
      <c r="J46" s="350" t="s">
        <v>93</v>
      </c>
      <c r="K46" s="350" t="s">
        <v>93</v>
      </c>
      <c r="L46" s="350" t="s">
        <v>93</v>
      </c>
      <c r="M46" s="350" t="s">
        <v>93</v>
      </c>
      <c r="N46" s="350" t="s">
        <v>93</v>
      </c>
      <c r="O46" s="350" t="s">
        <v>93</v>
      </c>
      <c r="P46" s="350" t="s">
        <v>93</v>
      </c>
      <c r="Q46" s="352" t="s">
        <v>93</v>
      </c>
      <c r="R46" s="623"/>
      <c r="S46" s="350" t="s">
        <v>93</v>
      </c>
      <c r="T46" s="350" t="s">
        <v>93</v>
      </c>
      <c r="U46" s="350" t="s">
        <v>93</v>
      </c>
      <c r="V46" s="350" t="s">
        <v>93</v>
      </c>
      <c r="W46" s="350" t="s">
        <v>93</v>
      </c>
      <c r="X46" s="350" t="s">
        <v>93</v>
      </c>
      <c r="Y46" s="350" t="s">
        <v>93</v>
      </c>
      <c r="Z46" s="350" t="s">
        <v>93</v>
      </c>
      <c r="AA46" s="350" t="s">
        <v>93</v>
      </c>
      <c r="AB46" s="352" t="s">
        <v>93</v>
      </c>
      <c r="AC46" s="466" t="s">
        <v>10</v>
      </c>
    </row>
    <row r="47" spans="1:29">
      <c r="A47" s="10" t="s">
        <v>31</v>
      </c>
      <c r="B47" s="349" t="s">
        <v>93</v>
      </c>
      <c r="C47" s="349" t="s">
        <v>93</v>
      </c>
      <c r="D47" s="349" t="s">
        <v>93</v>
      </c>
      <c r="E47" s="349" t="s">
        <v>93</v>
      </c>
      <c r="F47" s="349" t="s">
        <v>93</v>
      </c>
      <c r="G47" s="623"/>
      <c r="H47" s="349" t="s">
        <v>93</v>
      </c>
      <c r="I47" s="449">
        <v>25</v>
      </c>
      <c r="J47" s="449">
        <v>25</v>
      </c>
      <c r="K47" s="449">
        <v>3</v>
      </c>
      <c r="L47" s="450">
        <v>0.3</v>
      </c>
      <c r="M47" s="176" t="s">
        <v>93</v>
      </c>
      <c r="N47" s="449">
        <v>25</v>
      </c>
      <c r="O47" s="449">
        <v>25</v>
      </c>
      <c r="P47" s="449">
        <v>3</v>
      </c>
      <c r="Q47" s="451">
        <v>0.3</v>
      </c>
      <c r="R47" s="623"/>
      <c r="S47" s="349" t="s">
        <v>93</v>
      </c>
      <c r="T47" s="449">
        <v>37</v>
      </c>
      <c r="U47" s="449">
        <v>33</v>
      </c>
      <c r="V47" s="449">
        <v>4</v>
      </c>
      <c r="W47" s="450">
        <v>0.3</v>
      </c>
      <c r="X47" s="176" t="s">
        <v>93</v>
      </c>
      <c r="Y47" s="176" t="s">
        <v>93</v>
      </c>
      <c r="Z47" s="176" t="s">
        <v>93</v>
      </c>
      <c r="AA47" s="176" t="s">
        <v>93</v>
      </c>
      <c r="AB47" s="176" t="s">
        <v>93</v>
      </c>
      <c r="AC47" s="423" t="s">
        <v>31</v>
      </c>
    </row>
    <row r="48" spans="1:29">
      <c r="A48" s="368" t="s">
        <v>27</v>
      </c>
      <c r="B48" s="350" t="s">
        <v>93</v>
      </c>
      <c r="C48" s="350" t="s">
        <v>93</v>
      </c>
      <c r="D48" s="350" t="s">
        <v>93</v>
      </c>
      <c r="E48" s="350" t="s">
        <v>93</v>
      </c>
      <c r="F48" s="350" t="s">
        <v>93</v>
      </c>
      <c r="G48" s="623"/>
      <c r="H48" s="350" t="s">
        <v>93</v>
      </c>
      <c r="I48" s="350" t="s">
        <v>93</v>
      </c>
      <c r="J48" s="350" t="s">
        <v>93</v>
      </c>
      <c r="K48" s="350" t="s">
        <v>93</v>
      </c>
      <c r="L48" s="350" t="s">
        <v>93</v>
      </c>
      <c r="M48" s="350" t="s">
        <v>93</v>
      </c>
      <c r="N48" s="350" t="s">
        <v>93</v>
      </c>
      <c r="O48" s="350" t="s">
        <v>93</v>
      </c>
      <c r="P48" s="350" t="s">
        <v>93</v>
      </c>
      <c r="Q48" s="352" t="s">
        <v>93</v>
      </c>
      <c r="R48" s="623"/>
      <c r="S48" s="350">
        <v>63</v>
      </c>
      <c r="T48" s="350" t="s">
        <v>37</v>
      </c>
      <c r="U48" s="350">
        <v>50</v>
      </c>
      <c r="V48" s="350">
        <v>10</v>
      </c>
      <c r="W48" s="350" t="s">
        <v>93</v>
      </c>
      <c r="X48" s="350" t="s">
        <v>93</v>
      </c>
      <c r="Y48" s="350" t="s">
        <v>93</v>
      </c>
      <c r="Z48" s="350" t="s">
        <v>93</v>
      </c>
      <c r="AA48" s="350" t="s">
        <v>93</v>
      </c>
      <c r="AB48" s="352" t="s">
        <v>93</v>
      </c>
      <c r="AC48" s="455" t="s">
        <v>27</v>
      </c>
    </row>
    <row r="49" spans="1:29" ht="12.75" customHeight="1">
      <c r="A49" s="10" t="s">
        <v>24</v>
      </c>
      <c r="B49" s="349" t="s">
        <v>93</v>
      </c>
      <c r="C49" s="449">
        <v>55</v>
      </c>
      <c r="D49" s="449">
        <v>100</v>
      </c>
      <c r="E49" s="349" t="s">
        <v>93</v>
      </c>
      <c r="F49" s="452">
        <v>2</v>
      </c>
      <c r="G49" s="623"/>
      <c r="H49" s="351" t="s">
        <v>93</v>
      </c>
      <c r="I49" s="449">
        <v>38</v>
      </c>
      <c r="J49" s="449">
        <v>72</v>
      </c>
      <c r="K49" s="449">
        <v>11</v>
      </c>
      <c r="L49" s="450">
        <v>2</v>
      </c>
      <c r="M49" s="349" t="s">
        <v>93</v>
      </c>
      <c r="N49" s="349" t="s">
        <v>93</v>
      </c>
      <c r="O49" s="349" t="s">
        <v>93</v>
      </c>
      <c r="P49" s="349" t="s">
        <v>93</v>
      </c>
      <c r="Q49" s="351" t="s">
        <v>93</v>
      </c>
      <c r="R49" s="623"/>
      <c r="S49" s="351">
        <v>82</v>
      </c>
      <c r="T49" s="449">
        <v>42</v>
      </c>
      <c r="U49" s="449">
        <v>65</v>
      </c>
      <c r="V49" s="449">
        <v>13</v>
      </c>
      <c r="W49" s="450">
        <v>1.4</v>
      </c>
      <c r="X49" s="349" t="s">
        <v>93</v>
      </c>
      <c r="Y49" s="349">
        <v>40</v>
      </c>
      <c r="Z49" s="349">
        <v>60</v>
      </c>
      <c r="AA49" s="349">
        <v>13</v>
      </c>
      <c r="AB49" s="351">
        <v>1.4</v>
      </c>
      <c r="AC49" s="423" t="s">
        <v>24</v>
      </c>
    </row>
    <row r="50" spans="1:29">
      <c r="A50" s="427" t="s">
        <v>298</v>
      </c>
      <c r="B50" s="429" t="s">
        <v>93</v>
      </c>
      <c r="C50" s="429" t="s">
        <v>93</v>
      </c>
      <c r="D50" s="429" t="s">
        <v>93</v>
      </c>
      <c r="E50" s="429" t="s">
        <v>93</v>
      </c>
      <c r="F50" s="429" t="s">
        <v>93</v>
      </c>
      <c r="G50" s="624"/>
      <c r="H50" s="428">
        <v>19</v>
      </c>
      <c r="I50" s="429" t="s">
        <v>93</v>
      </c>
      <c r="J50" s="429" t="s">
        <v>93</v>
      </c>
      <c r="K50" s="429" t="s">
        <v>93</v>
      </c>
      <c r="L50" s="429" t="s">
        <v>93</v>
      </c>
      <c r="M50" s="429" t="s">
        <v>93</v>
      </c>
      <c r="N50" s="429" t="s">
        <v>93</v>
      </c>
      <c r="O50" s="429" t="s">
        <v>93</v>
      </c>
      <c r="P50" s="429" t="s">
        <v>93</v>
      </c>
      <c r="Q50" s="353" t="s">
        <v>93</v>
      </c>
      <c r="R50" s="624"/>
      <c r="S50" s="429" t="s">
        <v>93</v>
      </c>
      <c r="T50" s="429" t="s">
        <v>93</v>
      </c>
      <c r="U50" s="429" t="s">
        <v>93</v>
      </c>
      <c r="V50" s="429" t="s">
        <v>93</v>
      </c>
      <c r="W50" s="429" t="s">
        <v>93</v>
      </c>
      <c r="X50" s="429" t="s">
        <v>93</v>
      </c>
      <c r="Y50" s="429" t="s">
        <v>93</v>
      </c>
      <c r="Z50" s="429" t="s">
        <v>93</v>
      </c>
      <c r="AA50" s="429" t="s">
        <v>93</v>
      </c>
      <c r="AB50" s="353" t="s">
        <v>93</v>
      </c>
      <c r="AC50" s="430" t="s">
        <v>298</v>
      </c>
    </row>
    <row r="51" spans="1:29" ht="115.5" customHeight="1">
      <c r="A51" s="734" t="s">
        <v>299</v>
      </c>
      <c r="B51" s="734"/>
      <c r="C51" s="734"/>
      <c r="D51" s="734"/>
      <c r="E51" s="734"/>
      <c r="F51" s="734"/>
      <c r="G51" s="734"/>
      <c r="H51" s="734"/>
      <c r="I51" s="734"/>
      <c r="J51" s="734"/>
      <c r="K51" s="734"/>
      <c r="L51" s="734"/>
      <c r="M51" s="734"/>
      <c r="N51" s="734"/>
      <c r="O51" s="734"/>
      <c r="P51" s="734"/>
      <c r="Q51" s="734"/>
      <c r="R51" s="734"/>
      <c r="S51" s="734"/>
      <c r="T51" s="734"/>
      <c r="U51" s="734"/>
      <c r="V51" s="734"/>
      <c r="W51" s="734"/>
      <c r="X51" s="734"/>
      <c r="Y51" s="734"/>
      <c r="Z51" s="734"/>
      <c r="AA51" s="734"/>
      <c r="AB51" s="734"/>
      <c r="AC51" s="734"/>
    </row>
    <row r="52" spans="1:29">
      <c r="A52" s="435"/>
    </row>
    <row r="53" spans="1:29">
      <c r="A53" s="436"/>
    </row>
    <row r="54" spans="1:29">
      <c r="B54" s="437"/>
      <c r="C54" s="437"/>
      <c r="D54" s="437"/>
      <c r="E54" s="437"/>
      <c r="F54" s="437"/>
      <c r="G54" s="437"/>
      <c r="H54" s="437"/>
      <c r="I54" s="437"/>
      <c r="R54" s="437"/>
      <c r="S54" s="437"/>
      <c r="T54" s="437"/>
    </row>
    <row r="55" spans="1:29">
      <c r="B55" s="437"/>
      <c r="C55" s="437"/>
      <c r="D55" s="437"/>
      <c r="E55" s="437"/>
      <c r="F55" s="437"/>
      <c r="G55" s="437"/>
      <c r="H55" s="437"/>
      <c r="I55" s="437"/>
      <c r="R55" s="437"/>
      <c r="S55" s="437"/>
      <c r="T55" s="437"/>
    </row>
    <row r="56" spans="1:29">
      <c r="B56" s="402"/>
      <c r="C56" s="402"/>
      <c r="D56" s="402"/>
      <c r="E56" s="402"/>
      <c r="F56" s="402"/>
      <c r="G56" s="402"/>
      <c r="H56" s="402"/>
      <c r="I56" s="402"/>
      <c r="R56" s="402"/>
      <c r="S56" s="402"/>
      <c r="T56" s="402"/>
    </row>
    <row r="57" spans="1:29">
      <c r="B57" s="438"/>
      <c r="C57" s="438"/>
      <c r="D57" s="438"/>
      <c r="E57" s="438"/>
      <c r="F57" s="438"/>
      <c r="G57" s="438"/>
      <c r="H57" s="438"/>
      <c r="I57" s="438"/>
      <c r="R57" s="438"/>
      <c r="S57" s="438"/>
      <c r="T57" s="438"/>
    </row>
    <row r="58" spans="1:29">
      <c r="B58" s="438"/>
      <c r="C58" s="438"/>
      <c r="D58" s="438"/>
      <c r="E58" s="438"/>
      <c r="F58" s="438"/>
      <c r="G58" s="438"/>
      <c r="H58" s="438"/>
      <c r="I58" s="438"/>
      <c r="R58" s="438"/>
      <c r="S58" s="438"/>
      <c r="T58" s="438"/>
    </row>
    <row r="59" spans="1:29">
      <c r="B59" s="439"/>
      <c r="C59" s="439"/>
      <c r="D59" s="439"/>
      <c r="E59" s="439"/>
      <c r="F59" s="439"/>
      <c r="G59" s="439"/>
      <c r="H59" s="439"/>
      <c r="I59" s="439"/>
      <c r="R59" s="439"/>
      <c r="S59" s="439"/>
      <c r="T59" s="439"/>
    </row>
    <row r="60" spans="1:29">
      <c r="B60" s="435"/>
      <c r="C60" s="435"/>
      <c r="D60" s="435"/>
      <c r="E60" s="435"/>
      <c r="F60" s="435"/>
      <c r="G60" s="435"/>
      <c r="H60" s="435"/>
      <c r="I60" s="435"/>
      <c r="R60" s="435"/>
      <c r="S60" s="435"/>
      <c r="T60" s="435"/>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6" customWidth="1"/>
    <col min="6" max="6" width="10.85546875" customWidth="1"/>
    <col min="7" max="7" width="11.42578125" customWidth="1"/>
    <col min="8" max="8" width="10.85546875" style="556" customWidth="1"/>
    <col min="9" max="9" width="10.85546875" customWidth="1"/>
    <col min="10" max="10" width="3.140625" customWidth="1"/>
  </cols>
  <sheetData>
    <row r="1" spans="1:10" s="657" customFormat="1">
      <c r="A1" s="719" t="s">
        <v>486</v>
      </c>
      <c r="B1" s="719"/>
    </row>
    <row r="2" spans="1:10" ht="12.75" customHeight="1">
      <c r="A2" s="720" t="s">
        <v>445</v>
      </c>
      <c r="B2" s="720"/>
      <c r="C2" s="720"/>
      <c r="D2" s="720"/>
      <c r="E2" s="720"/>
      <c r="F2" s="720"/>
      <c r="G2" s="720"/>
      <c r="H2" s="720"/>
      <c r="I2" s="720"/>
    </row>
    <row r="3" spans="1:10" ht="17.25" customHeight="1">
      <c r="A3" s="731" t="s">
        <v>42</v>
      </c>
      <c r="B3" s="735" t="s">
        <v>137</v>
      </c>
      <c r="C3" s="852"/>
      <c r="D3" s="852"/>
      <c r="E3" s="852"/>
      <c r="F3" s="852"/>
      <c r="G3" s="852"/>
      <c r="H3" s="852"/>
      <c r="I3" s="852"/>
    </row>
    <row r="4" spans="1:10" ht="12.75" customHeight="1">
      <c r="A4" s="854"/>
      <c r="B4" s="848" t="s">
        <v>197</v>
      </c>
      <c r="C4" s="848" t="s">
        <v>198</v>
      </c>
      <c r="D4" s="848" t="s">
        <v>199</v>
      </c>
      <c r="E4" s="849" t="s">
        <v>366</v>
      </c>
      <c r="F4" s="848" t="s">
        <v>121</v>
      </c>
      <c r="G4" s="849" t="s">
        <v>367</v>
      </c>
      <c r="H4" s="848" t="s">
        <v>51</v>
      </c>
      <c r="I4" s="853" t="s">
        <v>19</v>
      </c>
      <c r="J4" s="4"/>
    </row>
    <row r="5" spans="1:10">
      <c r="A5" s="854"/>
      <c r="B5" s="722"/>
      <c r="C5" s="848"/>
      <c r="D5" s="722"/>
      <c r="E5" s="850"/>
      <c r="F5" s="848"/>
      <c r="G5" s="850"/>
      <c r="H5" s="848"/>
      <c r="I5" s="853"/>
      <c r="J5" s="4"/>
    </row>
    <row r="6" spans="1:10" ht="33.75" customHeight="1">
      <c r="A6" s="854"/>
      <c r="B6" s="722"/>
      <c r="C6" s="848"/>
      <c r="D6" s="722"/>
      <c r="E6" s="851"/>
      <c r="F6" s="848"/>
      <c r="G6" s="851"/>
      <c r="H6" s="848"/>
      <c r="I6" s="853"/>
      <c r="J6" s="4"/>
    </row>
    <row r="7" spans="1:10">
      <c r="A7" s="855"/>
      <c r="B7" s="856" t="s">
        <v>40</v>
      </c>
      <c r="C7" s="857"/>
      <c r="D7" s="857"/>
      <c r="E7" s="857"/>
      <c r="F7" s="857"/>
      <c r="G7" s="857"/>
      <c r="H7" s="857"/>
      <c r="I7" s="857"/>
      <c r="J7" s="4"/>
    </row>
    <row r="8" spans="1:10" ht="12.75" customHeight="1">
      <c r="A8" s="163"/>
      <c r="B8" s="846" t="s">
        <v>74</v>
      </c>
      <c r="C8" s="846"/>
      <c r="D8" s="846"/>
      <c r="E8" s="846"/>
      <c r="F8" s="846"/>
      <c r="G8" s="846"/>
      <c r="H8" s="846"/>
      <c r="I8" s="846"/>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7" t="s">
        <v>65</v>
      </c>
      <c r="C27" s="847"/>
      <c r="D27" s="847"/>
      <c r="E27" s="847"/>
      <c r="F27" s="847"/>
      <c r="G27" s="847"/>
      <c r="H27" s="847"/>
      <c r="I27" s="847"/>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71">
        <v>11.239488333530735</v>
      </c>
      <c r="C50" s="127">
        <v>38.098424730546014</v>
      </c>
      <c r="D50" s="127">
        <v>10.348414860436653</v>
      </c>
      <c r="E50" s="371">
        <v>28.547119902088514</v>
      </c>
      <c r="F50" s="127">
        <v>5.2230644715543448</v>
      </c>
      <c r="G50" s="371">
        <v>2.1976785502783369</v>
      </c>
      <c r="H50" s="127">
        <v>0.73670496269098662</v>
      </c>
      <c r="I50" s="345">
        <v>3.1049390027241501</v>
      </c>
      <c r="J50" s="4"/>
    </row>
    <row r="51" spans="1:10" ht="12.75" customHeight="1">
      <c r="A51" s="61">
        <v>2016</v>
      </c>
      <c r="B51" s="500">
        <v>11.3</v>
      </c>
      <c r="C51" s="500">
        <v>38.299999999999997</v>
      </c>
      <c r="D51" s="500">
        <v>10.7</v>
      </c>
      <c r="E51" s="501">
        <v>28.1</v>
      </c>
      <c r="F51" s="500">
        <v>5.2</v>
      </c>
      <c r="G51" s="501">
        <v>2.1</v>
      </c>
      <c r="H51" s="500">
        <v>0.7</v>
      </c>
      <c r="I51" s="502">
        <v>3</v>
      </c>
      <c r="J51" s="4"/>
    </row>
    <row r="52" spans="1:10" ht="12.75" customHeight="1">
      <c r="A52" s="68" t="s">
        <v>226</v>
      </c>
      <c r="B52" s="579">
        <v>11.482752421227067</v>
      </c>
      <c r="C52" s="580">
        <v>38.44592006628573</v>
      </c>
      <c r="D52" s="580">
        <v>10.972125598955687</v>
      </c>
      <c r="E52" s="579">
        <v>27.302803855203194</v>
      </c>
      <c r="F52" s="580">
        <v>5.1774003173585763</v>
      </c>
      <c r="G52" s="579">
        <v>2.1153981443121683</v>
      </c>
      <c r="H52" s="580">
        <v>0.78499347304406275</v>
      </c>
      <c r="I52" s="581">
        <v>3.0739226614346795</v>
      </c>
      <c r="J52" s="4"/>
    </row>
    <row r="53" spans="1:10" ht="172.5" customHeight="1">
      <c r="A53" s="734" t="s">
        <v>401</v>
      </c>
      <c r="B53" s="734"/>
      <c r="C53" s="734"/>
      <c r="D53" s="734"/>
      <c r="E53" s="734"/>
      <c r="F53" s="734"/>
      <c r="G53" s="734"/>
      <c r="H53" s="734"/>
      <c r="I53" s="734"/>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6"/>
  </cols>
  <sheetData>
    <row r="1" spans="1:11" s="657" customFormat="1">
      <c r="A1" s="719" t="s">
        <v>486</v>
      </c>
      <c r="B1" s="719"/>
    </row>
    <row r="2" spans="1:11" ht="26.25" customHeight="1">
      <c r="A2" s="717" t="s">
        <v>458</v>
      </c>
      <c r="B2" s="717"/>
      <c r="C2" s="717"/>
      <c r="D2" s="717"/>
      <c r="E2" s="717"/>
      <c r="F2" s="717"/>
      <c r="G2" s="717"/>
      <c r="H2" s="717"/>
      <c r="I2" s="717"/>
      <c r="J2" s="717"/>
      <c r="K2" s="717"/>
    </row>
    <row r="25" spans="1:11" ht="73.5" customHeight="1">
      <c r="A25" s="718" t="s">
        <v>360</v>
      </c>
      <c r="B25" s="718"/>
      <c r="C25" s="718"/>
      <c r="D25" s="718"/>
      <c r="E25" s="718"/>
      <c r="F25" s="718"/>
      <c r="G25" s="718"/>
      <c r="H25" s="718"/>
      <c r="I25" s="718"/>
      <c r="J25" s="718"/>
      <c r="K25" s="718"/>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6" customWidth="1"/>
    <col min="2" max="2" width="11.140625" style="406" customWidth="1"/>
    <col min="3" max="3" width="11" style="406" customWidth="1"/>
    <col min="4" max="4" width="12.140625" style="406" customWidth="1"/>
    <col min="5" max="5" width="10" style="406" customWidth="1"/>
    <col min="6" max="6" width="10.140625" style="406" customWidth="1"/>
    <col min="7" max="7" width="11.140625" style="406" customWidth="1"/>
    <col min="8" max="8" width="12.140625" style="406" customWidth="1"/>
    <col min="9" max="9" width="8.5703125" style="406" customWidth="1"/>
    <col min="10" max="10" width="10.7109375" style="406" customWidth="1"/>
    <col min="11" max="11" width="1" style="406" hidden="1" customWidth="1"/>
    <col min="12" max="12" width="11.140625" style="406" customWidth="1"/>
    <col min="13" max="13" width="11" style="406" customWidth="1"/>
    <col min="14" max="14" width="12.140625" style="406" customWidth="1"/>
    <col min="15" max="15" width="10" style="406" customWidth="1"/>
    <col min="16" max="16" width="10.140625" style="406" customWidth="1"/>
    <col min="17" max="17" width="11.140625" style="406" customWidth="1"/>
    <col min="18" max="18" width="12.140625" style="406" customWidth="1"/>
    <col min="19" max="19" width="8.42578125" style="406" customWidth="1"/>
    <col min="20" max="20" width="10.5703125" style="406" customWidth="1"/>
    <col min="21" max="21" width="19.5703125" style="406" customWidth="1"/>
    <col min="22" max="22" width="11.28515625" style="406" customWidth="1"/>
    <col min="23" max="16384" width="10.85546875" style="406"/>
  </cols>
  <sheetData>
    <row r="1" spans="1:21">
      <c r="A1" s="678" t="s">
        <v>486</v>
      </c>
    </row>
    <row r="2" spans="1:21" s="407" customFormat="1" ht="23.25" customHeight="1">
      <c r="A2" s="826" t="s">
        <v>446</v>
      </c>
      <c r="B2" s="826"/>
      <c r="C2" s="826"/>
      <c r="D2" s="826"/>
      <c r="E2" s="826"/>
      <c r="F2" s="826"/>
      <c r="G2" s="826"/>
      <c r="H2" s="826"/>
      <c r="I2" s="826"/>
      <c r="J2" s="826"/>
      <c r="K2" s="826"/>
      <c r="L2" s="826"/>
      <c r="M2" s="826"/>
      <c r="N2" s="826"/>
      <c r="O2" s="826"/>
      <c r="P2" s="826"/>
      <c r="Q2" s="826"/>
      <c r="R2" s="826"/>
      <c r="S2" s="826"/>
      <c r="T2" s="826"/>
      <c r="U2" s="826"/>
    </row>
    <row r="3" spans="1:21" ht="13.5" customHeight="1">
      <c r="A3" s="858" t="s">
        <v>260</v>
      </c>
      <c r="B3" s="865" t="s">
        <v>311</v>
      </c>
      <c r="C3" s="864"/>
      <c r="D3" s="864"/>
      <c r="E3" s="864"/>
      <c r="F3" s="864"/>
      <c r="G3" s="864"/>
      <c r="H3" s="864"/>
      <c r="I3" s="864"/>
      <c r="J3" s="866"/>
      <c r="K3" s="689"/>
      <c r="L3" s="864" t="s">
        <v>480</v>
      </c>
      <c r="M3" s="864"/>
      <c r="N3" s="864"/>
      <c r="O3" s="864"/>
      <c r="P3" s="864"/>
      <c r="Q3" s="864"/>
      <c r="R3" s="864"/>
      <c r="S3" s="864"/>
      <c r="T3" s="440"/>
      <c r="U3" s="861" t="s">
        <v>260</v>
      </c>
    </row>
    <row r="4" spans="1:21" ht="67.5" customHeight="1">
      <c r="A4" s="859"/>
      <c r="B4" s="687" t="s">
        <v>306</v>
      </c>
      <c r="C4" s="687" t="s">
        <v>303</v>
      </c>
      <c r="D4" s="687" t="s">
        <v>307</v>
      </c>
      <c r="E4" s="687" t="s">
        <v>304</v>
      </c>
      <c r="F4" s="687" t="s">
        <v>305</v>
      </c>
      <c r="G4" s="687" t="s">
        <v>308</v>
      </c>
      <c r="H4" s="687" t="s">
        <v>309</v>
      </c>
      <c r="I4" s="687" t="s">
        <v>361</v>
      </c>
      <c r="J4" s="687" t="s">
        <v>310</v>
      </c>
      <c r="K4" s="408"/>
      <c r="L4" s="687" t="s">
        <v>306</v>
      </c>
      <c r="M4" s="687" t="s">
        <v>303</v>
      </c>
      <c r="N4" s="687" t="s">
        <v>307</v>
      </c>
      <c r="O4" s="687" t="s">
        <v>304</v>
      </c>
      <c r="P4" s="687" t="s">
        <v>305</v>
      </c>
      <c r="Q4" s="687" t="s">
        <v>308</v>
      </c>
      <c r="R4" s="687" t="s">
        <v>309</v>
      </c>
      <c r="S4" s="687" t="s">
        <v>361</v>
      </c>
      <c r="T4" s="687" t="s">
        <v>312</v>
      </c>
      <c r="U4" s="862"/>
    </row>
    <row r="5" spans="1:21" ht="15.75" customHeight="1">
      <c r="A5" s="860"/>
      <c r="B5" s="867" t="s">
        <v>512</v>
      </c>
      <c r="C5" s="868"/>
      <c r="D5" s="868"/>
      <c r="E5" s="868"/>
      <c r="F5" s="868"/>
      <c r="G5" s="868"/>
      <c r="H5" s="868"/>
      <c r="I5" s="868"/>
      <c r="J5" s="869"/>
      <c r="K5" s="688"/>
      <c r="L5" s="868" t="s">
        <v>513</v>
      </c>
      <c r="M5" s="868"/>
      <c r="N5" s="868"/>
      <c r="O5" s="868"/>
      <c r="P5" s="868"/>
      <c r="Q5" s="868"/>
      <c r="R5" s="868"/>
      <c r="S5" s="868"/>
      <c r="T5" s="869"/>
      <c r="U5" s="863"/>
    </row>
    <row r="6" spans="1:21" ht="12.75" customHeight="1">
      <c r="A6" s="10" t="s">
        <v>270</v>
      </c>
      <c r="B6" s="472" t="s">
        <v>93</v>
      </c>
      <c r="C6" s="472" t="s">
        <v>93</v>
      </c>
      <c r="D6" s="472" t="s">
        <v>93</v>
      </c>
      <c r="E6" s="472" t="s">
        <v>93</v>
      </c>
      <c r="F6" s="472" t="s">
        <v>93</v>
      </c>
      <c r="G6" s="472" t="s">
        <v>93</v>
      </c>
      <c r="H6" s="472" t="s">
        <v>93</v>
      </c>
      <c r="I6" s="472" t="s">
        <v>93</v>
      </c>
      <c r="J6" s="472" t="s">
        <v>93</v>
      </c>
      <c r="K6" s="409"/>
      <c r="L6" s="472" t="s">
        <v>93</v>
      </c>
      <c r="M6" s="472" t="s">
        <v>93</v>
      </c>
      <c r="N6" s="472" t="s">
        <v>93</v>
      </c>
      <c r="O6" s="472" t="s">
        <v>93</v>
      </c>
      <c r="P6" s="472" t="s">
        <v>93</v>
      </c>
      <c r="Q6" s="472" t="s">
        <v>93</v>
      </c>
      <c r="R6" s="472" t="s">
        <v>93</v>
      </c>
      <c r="S6" s="472" t="s">
        <v>93</v>
      </c>
      <c r="T6" s="472" t="s">
        <v>93</v>
      </c>
      <c r="U6" s="423" t="s">
        <v>270</v>
      </c>
    </row>
    <row r="7" spans="1:21" ht="12.75" customHeight="1">
      <c r="A7" s="414" t="s">
        <v>50</v>
      </c>
      <c r="B7" s="473">
        <v>12.417572509088</v>
      </c>
      <c r="C7" s="473">
        <v>9.6527947793927993</v>
      </c>
      <c r="D7" s="474">
        <v>8.8333673224666001</v>
      </c>
      <c r="E7" s="474">
        <v>22.808611554072002</v>
      </c>
      <c r="F7" s="474">
        <v>7.3524628567864996</v>
      </c>
      <c r="G7" s="474">
        <v>4.4206617704460003</v>
      </c>
      <c r="H7" s="474">
        <v>20.012094955346999</v>
      </c>
      <c r="I7" s="474">
        <v>6.1008558292975996</v>
      </c>
      <c r="J7" s="474">
        <f>F7+G7+H7</f>
        <v>31.785219582579501</v>
      </c>
      <c r="K7" s="417"/>
      <c r="L7" s="473">
        <v>77.756655873895994</v>
      </c>
      <c r="M7" s="473">
        <v>67.050979313138001</v>
      </c>
      <c r="N7" s="474">
        <v>63.344946217165997</v>
      </c>
      <c r="O7" s="474">
        <v>56.848523958702998</v>
      </c>
      <c r="P7" s="474">
        <v>48.963970505604003</v>
      </c>
      <c r="Q7" s="474">
        <v>17.395419547305998</v>
      </c>
      <c r="R7" s="474">
        <v>17.395419547305998</v>
      </c>
      <c r="S7" s="474">
        <v>68.731250000358003</v>
      </c>
      <c r="T7" s="474">
        <v>53.660999046508003</v>
      </c>
      <c r="U7" s="419" t="s">
        <v>50</v>
      </c>
    </row>
    <row r="8" spans="1:21" s="407" customFormat="1" ht="12.75" customHeight="1">
      <c r="A8" s="10" t="s">
        <v>271</v>
      </c>
      <c r="B8" s="475">
        <v>8.4032388042519006</v>
      </c>
      <c r="C8" s="475">
        <v>10.793200046049</v>
      </c>
      <c r="D8" s="475">
        <v>10.992747227444999</v>
      </c>
      <c r="E8" s="475">
        <v>22.193484017037999</v>
      </c>
      <c r="F8" s="475">
        <v>3.7230899113549998</v>
      </c>
      <c r="G8" s="476">
        <v>2.7276564718523</v>
      </c>
      <c r="H8" s="475">
        <v>12.602171994321001</v>
      </c>
      <c r="I8" s="476">
        <v>24.736175601519999</v>
      </c>
      <c r="J8" s="476">
        <f>F8+G8+H8</f>
        <v>19.0529183775283</v>
      </c>
      <c r="K8" s="409"/>
      <c r="L8" s="475">
        <v>73.266965019636999</v>
      </c>
      <c r="M8" s="475">
        <v>60.364075943966</v>
      </c>
      <c r="N8" s="475">
        <v>67.115827689729997</v>
      </c>
      <c r="O8" s="475">
        <v>49.610955493307998</v>
      </c>
      <c r="P8" s="475">
        <v>39.043496186353003</v>
      </c>
      <c r="Q8" s="476">
        <v>6.7529544175577003</v>
      </c>
      <c r="R8" s="475">
        <v>6.7529544175577003</v>
      </c>
      <c r="S8" s="476">
        <v>72.345640707415001</v>
      </c>
      <c r="T8" s="476">
        <v>56.699240199923999</v>
      </c>
      <c r="U8" s="423" t="s">
        <v>271</v>
      </c>
    </row>
    <row r="9" spans="1:21" s="407" customFormat="1" ht="12.75" customHeight="1">
      <c r="A9" s="414" t="s">
        <v>272</v>
      </c>
      <c r="B9" s="473" t="s">
        <v>93</v>
      </c>
      <c r="C9" s="473" t="s">
        <v>93</v>
      </c>
      <c r="D9" s="473" t="s">
        <v>93</v>
      </c>
      <c r="E9" s="473" t="s">
        <v>93</v>
      </c>
      <c r="F9" s="473" t="s">
        <v>93</v>
      </c>
      <c r="G9" s="473" t="s">
        <v>93</v>
      </c>
      <c r="H9" s="473" t="s">
        <v>93</v>
      </c>
      <c r="I9" s="473" t="s">
        <v>93</v>
      </c>
      <c r="J9" s="473" t="s">
        <v>93</v>
      </c>
      <c r="K9" s="409"/>
      <c r="L9" s="473" t="s">
        <v>93</v>
      </c>
      <c r="M9" s="473" t="s">
        <v>93</v>
      </c>
      <c r="N9" s="473" t="s">
        <v>93</v>
      </c>
      <c r="O9" s="473" t="s">
        <v>93</v>
      </c>
      <c r="P9" s="473" t="s">
        <v>93</v>
      </c>
      <c r="Q9" s="473" t="s">
        <v>93</v>
      </c>
      <c r="R9" s="473" t="s">
        <v>93</v>
      </c>
      <c r="S9" s="473" t="s">
        <v>93</v>
      </c>
      <c r="T9" s="473" t="s">
        <v>93</v>
      </c>
      <c r="U9" s="419" t="s">
        <v>272</v>
      </c>
    </row>
    <row r="10" spans="1:21" s="407" customFormat="1" ht="12.75" customHeight="1">
      <c r="A10" s="10" t="s">
        <v>273</v>
      </c>
      <c r="B10" s="475">
        <v>9.2285177448752993</v>
      </c>
      <c r="C10" s="475">
        <v>3.7813069566465001</v>
      </c>
      <c r="D10" s="475">
        <v>5.1348989371506004</v>
      </c>
      <c r="E10" s="475">
        <v>22.155444287440002</v>
      </c>
      <c r="F10" s="477">
        <v>1.8993057688763</v>
      </c>
      <c r="G10" s="477">
        <v>3.8249011898177998</v>
      </c>
      <c r="H10" s="477">
        <v>21.325208371731001</v>
      </c>
      <c r="I10" s="477">
        <v>19.079990170178998</v>
      </c>
      <c r="J10" s="476">
        <f>F10+G10+H10</f>
        <v>27.049415330425102</v>
      </c>
      <c r="K10" s="417"/>
      <c r="L10" s="475">
        <v>80.080452647385002</v>
      </c>
      <c r="M10" s="475">
        <v>52.697067345444999</v>
      </c>
      <c r="N10" s="475">
        <v>69.548410768430998</v>
      </c>
      <c r="O10" s="475">
        <v>55.527106937279001</v>
      </c>
      <c r="P10" s="477">
        <v>47.088791848616999</v>
      </c>
      <c r="Q10" s="477">
        <v>10.444454855139</v>
      </c>
      <c r="R10" s="477">
        <v>10.444454855139</v>
      </c>
      <c r="S10" s="477">
        <v>78.330623218971994</v>
      </c>
      <c r="T10" s="476">
        <v>51.950138691562998</v>
      </c>
      <c r="U10" s="423" t="s">
        <v>273</v>
      </c>
    </row>
    <row r="11" spans="1:21" s="407" customFormat="1" ht="12.75" customHeight="1">
      <c r="A11" s="414" t="s">
        <v>274</v>
      </c>
      <c r="B11" s="473">
        <v>9.0980523722918001</v>
      </c>
      <c r="C11" s="473">
        <v>8.7201808133066994</v>
      </c>
      <c r="D11" s="473">
        <v>9.2251867285858005</v>
      </c>
      <c r="E11" s="473">
        <v>19.719068387688999</v>
      </c>
      <c r="F11" s="474">
        <v>6.4661946215104003</v>
      </c>
      <c r="G11" s="474">
        <v>5.2928504582134002</v>
      </c>
      <c r="H11" s="474">
        <v>17.763494782194002</v>
      </c>
      <c r="I11" s="474">
        <v>11.899422598132</v>
      </c>
      <c r="J11" s="474">
        <f>F11+G11+H11</f>
        <v>29.522539861917803</v>
      </c>
      <c r="K11" s="409"/>
      <c r="L11" s="473">
        <v>81.931101407084</v>
      </c>
      <c r="M11" s="473">
        <v>67.105396375417996</v>
      </c>
      <c r="N11" s="473">
        <v>66.570963728585994</v>
      </c>
      <c r="O11" s="473">
        <v>63.026639803000002</v>
      </c>
      <c r="P11" s="474">
        <v>58.096668487164997</v>
      </c>
      <c r="Q11" s="474">
        <v>16.113427856546998</v>
      </c>
      <c r="R11" s="474">
        <v>16.113427856546998</v>
      </c>
      <c r="S11" s="474">
        <v>80.598011574417995</v>
      </c>
      <c r="T11" s="474">
        <v>57.937332236265</v>
      </c>
      <c r="U11" s="419" t="s">
        <v>274</v>
      </c>
    </row>
    <row r="12" spans="1:21" s="407" customFormat="1" ht="12.75" customHeight="1">
      <c r="A12" s="10" t="s">
        <v>275</v>
      </c>
      <c r="B12" s="476">
        <v>5.5096361087279</v>
      </c>
      <c r="C12" s="476">
        <v>11.938939923413001</v>
      </c>
      <c r="D12" s="476">
        <v>9.8788424114336006</v>
      </c>
      <c r="E12" s="476">
        <v>29.280796836092001</v>
      </c>
      <c r="F12" s="476">
        <v>5.436397497332</v>
      </c>
      <c r="G12" s="476">
        <v>4.7490008160874</v>
      </c>
      <c r="H12" s="476">
        <v>10.119483563163</v>
      </c>
      <c r="I12" s="476">
        <v>18.891376676640999</v>
      </c>
      <c r="J12" s="476">
        <f>F12+G12+H12</f>
        <v>20.3048818765824</v>
      </c>
      <c r="K12" s="409"/>
      <c r="L12" s="476">
        <v>68.078237751613997</v>
      </c>
      <c r="M12" s="476">
        <v>64.385242310052007</v>
      </c>
      <c r="N12" s="476">
        <v>61.840711713620003</v>
      </c>
      <c r="O12" s="476">
        <v>51.943829057385997</v>
      </c>
      <c r="P12" s="476">
        <v>53.868360277135999</v>
      </c>
      <c r="Q12" s="476">
        <v>21.458471028860998</v>
      </c>
      <c r="R12" s="476">
        <v>21.458471028860998</v>
      </c>
      <c r="S12" s="476">
        <v>76.052281789987006</v>
      </c>
      <c r="T12" s="476">
        <v>56.466714847828001</v>
      </c>
      <c r="U12" s="423" t="s">
        <v>275</v>
      </c>
    </row>
    <row r="13" spans="1:21" s="407" customFormat="1" ht="12.75" customHeight="1">
      <c r="A13" s="414" t="s">
        <v>276</v>
      </c>
      <c r="B13" s="478">
        <v>6.2773614305854002</v>
      </c>
      <c r="C13" s="478">
        <v>12.747644134451001</v>
      </c>
      <c r="D13" s="478">
        <v>7.5610299027973999</v>
      </c>
      <c r="E13" s="478">
        <v>21.280700452623002</v>
      </c>
      <c r="F13" s="474">
        <v>6.2773614305854002</v>
      </c>
      <c r="G13" s="473">
        <v>8.9114788157601996</v>
      </c>
      <c r="H13" s="474">
        <v>18.297840765749001</v>
      </c>
      <c r="I13" s="474">
        <v>10.091266602359999</v>
      </c>
      <c r="J13" s="474">
        <f>F13+G13+H13</f>
        <v>33.4866810120946</v>
      </c>
      <c r="K13" s="417"/>
      <c r="L13" s="478">
        <v>87.234042553191998</v>
      </c>
      <c r="M13" s="478">
        <v>70.896391152503</v>
      </c>
      <c r="N13" s="478">
        <v>68.204121687929003</v>
      </c>
      <c r="O13" s="478">
        <v>64.609483960947998</v>
      </c>
      <c r="P13" s="474">
        <v>61.465721040189003</v>
      </c>
      <c r="Q13" s="473">
        <v>27.144046627809999</v>
      </c>
      <c r="R13" s="474">
        <v>27.144046627809999</v>
      </c>
      <c r="S13" s="474">
        <v>85.514705882352999</v>
      </c>
      <c r="T13" s="474"/>
      <c r="U13" s="419" t="s">
        <v>276</v>
      </c>
    </row>
    <row r="14" spans="1:21" s="407" customFormat="1" ht="12.75" customHeight="1">
      <c r="A14" s="10" t="s">
        <v>277</v>
      </c>
      <c r="B14" s="476">
        <v>4.0837985269459001</v>
      </c>
      <c r="C14" s="476">
        <v>9.0824188652812996</v>
      </c>
      <c r="D14" s="476">
        <v>4.7035849977712996</v>
      </c>
      <c r="E14" s="476">
        <v>19.735529471696001</v>
      </c>
      <c r="F14" s="472">
        <v>4.7906098104556998</v>
      </c>
      <c r="G14" s="476">
        <v>8.6472948018594007</v>
      </c>
      <c r="H14" s="476">
        <v>19.839534735636001</v>
      </c>
      <c r="I14" s="476">
        <v>22.121282873091999</v>
      </c>
      <c r="J14" s="476">
        <f>F14+G14+H14</f>
        <v>33.277439347951102</v>
      </c>
      <c r="K14" s="409"/>
      <c r="L14" s="476">
        <v>81.133056133056002</v>
      </c>
      <c r="M14" s="476">
        <v>70.647347511101003</v>
      </c>
      <c r="N14" s="476">
        <v>70.938628158845006</v>
      </c>
      <c r="O14" s="476">
        <v>58.410410841040999</v>
      </c>
      <c r="P14" s="472">
        <v>53.212228622064998</v>
      </c>
      <c r="Q14" s="476">
        <v>17.746686303387001</v>
      </c>
      <c r="R14" s="476">
        <v>17.746686303387001</v>
      </c>
      <c r="S14" s="476">
        <v>82.805603530992002</v>
      </c>
      <c r="T14" s="476">
        <v>52.793654185139999</v>
      </c>
      <c r="U14" s="423" t="s">
        <v>277</v>
      </c>
    </row>
    <row r="15" spans="1:21" s="407" customFormat="1" ht="12.75" customHeight="1">
      <c r="A15" s="414" t="s">
        <v>48</v>
      </c>
      <c r="B15" s="473" t="s">
        <v>93</v>
      </c>
      <c r="C15" s="473" t="s">
        <v>93</v>
      </c>
      <c r="D15" s="473" t="s">
        <v>93</v>
      </c>
      <c r="E15" s="473" t="s">
        <v>93</v>
      </c>
      <c r="F15" s="473" t="s">
        <v>93</v>
      </c>
      <c r="G15" s="473" t="s">
        <v>93</v>
      </c>
      <c r="H15" s="473" t="s">
        <v>93</v>
      </c>
      <c r="I15" s="473" t="s">
        <v>93</v>
      </c>
      <c r="J15" s="473" t="s">
        <v>93</v>
      </c>
      <c r="K15" s="409"/>
      <c r="L15" s="473" t="s">
        <v>93</v>
      </c>
      <c r="M15" s="473" t="s">
        <v>93</v>
      </c>
      <c r="N15" s="473" t="s">
        <v>93</v>
      </c>
      <c r="O15" s="473" t="s">
        <v>93</v>
      </c>
      <c r="P15" s="473" t="s">
        <v>93</v>
      </c>
      <c r="Q15" s="473" t="s">
        <v>93</v>
      </c>
      <c r="R15" s="473" t="s">
        <v>93</v>
      </c>
      <c r="S15" s="473" t="s">
        <v>93</v>
      </c>
      <c r="T15" s="473" t="s">
        <v>93</v>
      </c>
      <c r="U15" s="419" t="s">
        <v>48</v>
      </c>
    </row>
    <row r="16" spans="1:21" s="407" customFormat="1" ht="12.75" customHeight="1">
      <c r="A16" s="10" t="s">
        <v>65</v>
      </c>
      <c r="B16" s="476">
        <v>7.4902231147106004</v>
      </c>
      <c r="C16" s="476">
        <v>11.455566424453</v>
      </c>
      <c r="D16" s="476">
        <v>7.6216806206415004</v>
      </c>
      <c r="E16" s="476">
        <v>24.239646616085</v>
      </c>
      <c r="F16" s="472">
        <v>9.8937929321647999</v>
      </c>
      <c r="G16" s="476">
        <v>6.2686352555178999</v>
      </c>
      <c r="H16" s="476">
        <v>23.341684505989001</v>
      </c>
      <c r="I16" s="476">
        <v>5.7522607468941001</v>
      </c>
      <c r="J16" s="476">
        <f>F16+G16+H16</f>
        <v>39.504112693671701</v>
      </c>
      <c r="K16" s="417"/>
      <c r="L16" s="476">
        <v>79.813245799434</v>
      </c>
      <c r="M16" s="476">
        <v>68.651185866451996</v>
      </c>
      <c r="N16" s="476">
        <v>64.510264633749003</v>
      </c>
      <c r="O16" s="476">
        <v>53.605469529192</v>
      </c>
      <c r="P16" s="472">
        <v>45.989509704184002</v>
      </c>
      <c r="Q16" s="476">
        <v>21.334139627991998</v>
      </c>
      <c r="R16" s="476">
        <v>21.334139627991998</v>
      </c>
      <c r="S16" s="476">
        <v>71.015542936684994</v>
      </c>
      <c r="T16" s="476">
        <v>50.212727355196002</v>
      </c>
      <c r="U16" s="423" t="s">
        <v>65</v>
      </c>
    </row>
    <row r="17" spans="1:22" s="407" customFormat="1" ht="12.75" customHeight="1">
      <c r="A17" s="414" t="s">
        <v>278</v>
      </c>
      <c r="B17" s="473" t="s">
        <v>93</v>
      </c>
      <c r="C17" s="473" t="s">
        <v>93</v>
      </c>
      <c r="D17" s="473" t="s">
        <v>93</v>
      </c>
      <c r="E17" s="473" t="s">
        <v>93</v>
      </c>
      <c r="F17" s="473" t="s">
        <v>93</v>
      </c>
      <c r="G17" s="473" t="s">
        <v>93</v>
      </c>
      <c r="H17" s="473" t="s">
        <v>93</v>
      </c>
      <c r="I17" s="473" t="s">
        <v>93</v>
      </c>
      <c r="J17" s="473" t="s">
        <v>93</v>
      </c>
      <c r="K17" s="409"/>
      <c r="L17" s="473" t="s">
        <v>93</v>
      </c>
      <c r="M17" s="473" t="s">
        <v>93</v>
      </c>
      <c r="N17" s="473" t="s">
        <v>93</v>
      </c>
      <c r="O17" s="473" t="s">
        <v>93</v>
      </c>
      <c r="P17" s="473" t="s">
        <v>93</v>
      </c>
      <c r="Q17" s="473" t="s">
        <v>93</v>
      </c>
      <c r="R17" s="473" t="s">
        <v>93</v>
      </c>
      <c r="S17" s="473" t="s">
        <v>93</v>
      </c>
      <c r="T17" s="473" t="s">
        <v>93</v>
      </c>
      <c r="U17" s="419" t="s">
        <v>278</v>
      </c>
    </row>
    <row r="18" spans="1:22" s="407" customFormat="1" ht="12.75" customHeight="1">
      <c r="A18" s="10" t="s">
        <v>9</v>
      </c>
      <c r="B18" s="472">
        <v>11.766447009705001</v>
      </c>
      <c r="C18" s="476">
        <v>11.126170335405</v>
      </c>
      <c r="D18" s="476">
        <v>9.6228443239706998</v>
      </c>
      <c r="E18" s="476">
        <v>22.425262108395</v>
      </c>
      <c r="F18" s="476">
        <v>4.3495194030316</v>
      </c>
      <c r="G18" s="475">
        <v>3.7185898334658001</v>
      </c>
      <c r="H18" s="476">
        <v>15.453879827390001</v>
      </c>
      <c r="I18" s="476">
        <v>10.546649841878001</v>
      </c>
      <c r="J18" s="476">
        <f>F18+G18+H18</f>
        <v>23.5219890638874</v>
      </c>
      <c r="K18" s="409"/>
      <c r="L18" s="472">
        <v>79.425393883224999</v>
      </c>
      <c r="M18" s="476">
        <v>63.889666760011004</v>
      </c>
      <c r="N18" s="476">
        <v>66.860935729318001</v>
      </c>
      <c r="O18" s="476">
        <v>61.820076415422001</v>
      </c>
      <c r="P18" s="476">
        <v>51.361031518624998</v>
      </c>
      <c r="Q18" s="475">
        <v>20.821114369501</v>
      </c>
      <c r="R18" s="476">
        <v>20.821114369501</v>
      </c>
      <c r="S18" s="476">
        <v>70.044313146232994</v>
      </c>
      <c r="T18" s="476">
        <v>56.412736799678001</v>
      </c>
      <c r="U18" s="423" t="s">
        <v>9</v>
      </c>
    </row>
    <row r="19" spans="1:22" s="407" customFormat="1" ht="12.75" customHeight="1">
      <c r="A19" s="414" t="s">
        <v>279</v>
      </c>
      <c r="B19" s="478">
        <v>10.899685941253001</v>
      </c>
      <c r="C19" s="478">
        <v>14.188065767596999</v>
      </c>
      <c r="D19" s="478">
        <v>13.929429152040999</v>
      </c>
      <c r="E19" s="478">
        <v>23.129503048217</v>
      </c>
      <c r="F19" s="478">
        <v>6.4474413449104002</v>
      </c>
      <c r="G19" s="474">
        <v>5.6530574542767003</v>
      </c>
      <c r="H19" s="474">
        <v>10.234620358396</v>
      </c>
      <c r="I19" s="474">
        <v>11.786440051727</v>
      </c>
      <c r="J19" s="474">
        <f>F19+G19+H19</f>
        <v>22.335119157583101</v>
      </c>
      <c r="K19" s="417"/>
      <c r="L19" s="478">
        <v>77.288135593220005</v>
      </c>
      <c r="M19" s="478">
        <v>61.197916666666998</v>
      </c>
      <c r="N19" s="478">
        <v>71.618037135278996</v>
      </c>
      <c r="O19" s="478">
        <v>59.025559105431</v>
      </c>
      <c r="P19" s="478">
        <v>54.441260744986003</v>
      </c>
      <c r="Q19" s="474">
        <v>17.97385620915</v>
      </c>
      <c r="R19" s="474">
        <v>17.97385620915</v>
      </c>
      <c r="S19" s="474">
        <v>85.579937304075003</v>
      </c>
      <c r="T19" s="474">
        <v>59.061135371178999</v>
      </c>
      <c r="U19" s="419" t="s">
        <v>279</v>
      </c>
    </row>
    <row r="20" spans="1:22" s="407" customFormat="1" ht="12.75" customHeight="1">
      <c r="A20" s="10" t="s">
        <v>280</v>
      </c>
      <c r="B20" s="472">
        <v>7.3431892362906002</v>
      </c>
      <c r="C20" s="472">
        <v>15.760090977566</v>
      </c>
      <c r="D20" s="472">
        <v>6.3049225361473002</v>
      </c>
      <c r="E20" s="472">
        <v>21.413696849754</v>
      </c>
      <c r="F20" s="472">
        <v>9.4005228256213993</v>
      </c>
      <c r="G20" s="475">
        <v>8.4508706375813993</v>
      </c>
      <c r="H20" s="476">
        <v>9.5201524169607996</v>
      </c>
      <c r="I20" s="476">
        <v>14.557887430031</v>
      </c>
      <c r="J20" s="476">
        <f>F20+G20+H20</f>
        <v>27.371545880163595</v>
      </c>
      <c r="K20" s="409"/>
      <c r="L20" s="472">
        <v>69.589702333065006</v>
      </c>
      <c r="M20" s="472">
        <v>58.448130447006001</v>
      </c>
      <c r="N20" s="472">
        <v>61.068165846802998</v>
      </c>
      <c r="O20" s="472">
        <v>47.299813780260997</v>
      </c>
      <c r="P20" s="472">
        <v>49.615082482325001</v>
      </c>
      <c r="Q20" s="475">
        <v>19.381335197483001</v>
      </c>
      <c r="R20" s="476">
        <v>19.381335197483001</v>
      </c>
      <c r="S20" s="476">
        <v>78.857664603835005</v>
      </c>
      <c r="T20" s="472" t="s">
        <v>93</v>
      </c>
      <c r="U20" s="423" t="s">
        <v>280</v>
      </c>
    </row>
    <row r="21" spans="1:22" s="407" customFormat="1" ht="12.75" customHeight="1">
      <c r="A21" s="414" t="s">
        <v>281</v>
      </c>
      <c r="B21" s="478">
        <v>20.293807335347999</v>
      </c>
      <c r="C21" s="478">
        <v>8.4994903524614998</v>
      </c>
      <c r="D21" s="474">
        <v>17.054416051215</v>
      </c>
      <c r="E21" s="474">
        <v>15.159778973910001</v>
      </c>
      <c r="F21" s="474">
        <v>6.4032295559807997</v>
      </c>
      <c r="G21" s="474">
        <v>4.3369217288674999</v>
      </c>
      <c r="H21" s="474">
        <v>19.957618783640999</v>
      </c>
      <c r="I21" s="474">
        <v>7.8700309364996999</v>
      </c>
      <c r="J21" s="474">
        <f>F21+G21+H21</f>
        <v>30.697770068489298</v>
      </c>
      <c r="K21" s="409"/>
      <c r="L21" s="478">
        <v>84.310701854870999</v>
      </c>
      <c r="M21" s="478">
        <v>63.381022512097999</v>
      </c>
      <c r="N21" s="474">
        <v>65.757051483694994</v>
      </c>
      <c r="O21" s="474">
        <v>55.532291359481</v>
      </c>
      <c r="P21" s="474">
        <v>48.076520282064003</v>
      </c>
      <c r="Q21" s="474">
        <v>28.203278012576</v>
      </c>
      <c r="R21" s="474">
        <v>28.203278012576</v>
      </c>
      <c r="S21" s="474">
        <v>78.283344694388006</v>
      </c>
      <c r="T21" s="474">
        <v>57.254460185877001</v>
      </c>
      <c r="U21" s="419" t="s">
        <v>281</v>
      </c>
    </row>
    <row r="22" spans="1:22" s="407" customFormat="1" ht="12.75" customHeight="1">
      <c r="A22" s="10" t="s">
        <v>49</v>
      </c>
      <c r="B22" s="472" t="s">
        <v>93</v>
      </c>
      <c r="C22" s="472" t="s">
        <v>93</v>
      </c>
      <c r="D22" s="472" t="s">
        <v>93</v>
      </c>
      <c r="E22" s="472" t="s">
        <v>93</v>
      </c>
      <c r="F22" s="472" t="s">
        <v>93</v>
      </c>
      <c r="G22" s="472" t="s">
        <v>93</v>
      </c>
      <c r="H22" s="472" t="s">
        <v>93</v>
      </c>
      <c r="I22" s="472" t="s">
        <v>93</v>
      </c>
      <c r="J22" s="472" t="s">
        <v>93</v>
      </c>
      <c r="K22" s="417"/>
      <c r="L22" s="472" t="s">
        <v>93</v>
      </c>
      <c r="M22" s="472" t="s">
        <v>93</v>
      </c>
      <c r="N22" s="472" t="s">
        <v>93</v>
      </c>
      <c r="O22" s="472" t="s">
        <v>93</v>
      </c>
      <c r="P22" s="472" t="s">
        <v>93</v>
      </c>
      <c r="Q22" s="472" t="s">
        <v>93</v>
      </c>
      <c r="R22" s="472" t="s">
        <v>93</v>
      </c>
      <c r="S22" s="472" t="s">
        <v>93</v>
      </c>
      <c r="T22" s="472">
        <v>55.116151051415002</v>
      </c>
      <c r="U22" s="423" t="s">
        <v>49</v>
      </c>
    </row>
    <row r="23" spans="1:22" s="407" customFormat="1" ht="12.75" customHeight="1">
      <c r="A23" s="414" t="s">
        <v>282</v>
      </c>
      <c r="B23" s="478">
        <v>9.1757274107844005</v>
      </c>
      <c r="C23" s="478">
        <v>14.979554596351001</v>
      </c>
      <c r="D23" s="478">
        <v>7.2308122892688997</v>
      </c>
      <c r="E23" s="478">
        <v>20.068222073356999</v>
      </c>
      <c r="F23" s="474">
        <v>3.1033364352552</v>
      </c>
      <c r="G23" s="474">
        <v>1.5562150086541</v>
      </c>
      <c r="H23" s="474">
        <v>16.136561352883</v>
      </c>
      <c r="I23" s="474">
        <v>16.438468277039</v>
      </c>
      <c r="J23" s="474">
        <f t="shared" ref="J23:J39" si="0">F23+G23+H23</f>
        <v>20.796112796792301</v>
      </c>
      <c r="K23" s="409"/>
      <c r="L23" s="478">
        <v>70.580203274862001</v>
      </c>
      <c r="M23" s="478">
        <v>66.313893722935006</v>
      </c>
      <c r="N23" s="478">
        <v>51.319098988317997</v>
      </c>
      <c r="O23" s="478">
        <v>35.351958795068001</v>
      </c>
      <c r="P23" s="474">
        <v>25.415120140652</v>
      </c>
      <c r="Q23" s="474">
        <v>21.419296195299001</v>
      </c>
      <c r="R23" s="474">
        <v>21.419296195299001</v>
      </c>
      <c r="S23" s="474">
        <v>63.027911465152002</v>
      </c>
      <c r="T23" s="474">
        <v>50.613192256863002</v>
      </c>
      <c r="U23" s="419" t="s">
        <v>282</v>
      </c>
    </row>
    <row r="24" spans="1:22" s="407" customFormat="1" ht="12.75" customHeight="1">
      <c r="A24" s="10" t="s">
        <v>283</v>
      </c>
      <c r="B24" s="472">
        <v>7.3440254009524999</v>
      </c>
      <c r="C24" s="476">
        <v>16.765906499271999</v>
      </c>
      <c r="D24" s="476">
        <v>5.7197978257518001</v>
      </c>
      <c r="E24" s="476">
        <v>14.064971880890001</v>
      </c>
      <c r="F24" s="476">
        <v>5.5663198481054001</v>
      </c>
      <c r="G24" s="475">
        <v>2.3173091213142998</v>
      </c>
      <c r="H24" s="476">
        <v>23.001418108734999</v>
      </c>
      <c r="I24" s="476">
        <v>14.402206749419999</v>
      </c>
      <c r="J24" s="476">
        <f t="shared" si="0"/>
        <v>30.885047078154699</v>
      </c>
      <c r="K24" s="409"/>
      <c r="L24" s="472">
        <v>76.947517730496003</v>
      </c>
      <c r="M24" s="476">
        <v>63.598707646424998</v>
      </c>
      <c r="N24" s="476">
        <v>59.352614069594999</v>
      </c>
      <c r="O24" s="476">
        <v>48.118778638015002</v>
      </c>
      <c r="P24" s="476">
        <v>45.119273380576999</v>
      </c>
      <c r="Q24" s="475">
        <v>28.146727403500002</v>
      </c>
      <c r="R24" s="476">
        <v>28.146727403500002</v>
      </c>
      <c r="S24" s="476">
        <v>67.594414226748</v>
      </c>
      <c r="T24" s="472" t="s">
        <v>93</v>
      </c>
      <c r="U24" s="423" t="s">
        <v>283</v>
      </c>
    </row>
    <row r="25" spans="1:22" s="407" customFormat="1" ht="12.75" customHeight="1">
      <c r="A25" s="368" t="s">
        <v>302</v>
      </c>
      <c r="B25" s="478">
        <v>6.4488451110272003</v>
      </c>
      <c r="C25" s="478">
        <v>7.5265126814703001</v>
      </c>
      <c r="D25" s="478">
        <v>8.0962350276281008</v>
      </c>
      <c r="E25" s="478">
        <v>29.694203246731</v>
      </c>
      <c r="F25" s="478">
        <v>3.1437690908467002</v>
      </c>
      <c r="G25" s="478">
        <v>6.5758314170984997</v>
      </c>
      <c r="H25" s="478">
        <v>17.568727048083002</v>
      </c>
      <c r="I25" s="478">
        <v>12.389744997769</v>
      </c>
      <c r="J25" s="474">
        <f t="shared" si="0"/>
        <v>27.2883275560282</v>
      </c>
      <c r="K25" s="491"/>
      <c r="L25" s="478">
        <v>88.930282064927994</v>
      </c>
      <c r="M25" s="478">
        <v>72.093023255814003</v>
      </c>
      <c r="N25" s="478">
        <v>71.767698177194006</v>
      </c>
      <c r="O25" s="478">
        <v>60.321312991215997</v>
      </c>
      <c r="P25" s="478">
        <v>56.331877729257997</v>
      </c>
      <c r="Q25" s="478">
        <v>19.832985386221001</v>
      </c>
      <c r="R25" s="478">
        <v>19.832985386221001</v>
      </c>
      <c r="S25" s="478">
        <v>80.304709141274003</v>
      </c>
      <c r="T25" s="473" t="s">
        <v>93</v>
      </c>
      <c r="U25" s="455" t="s">
        <v>302</v>
      </c>
    </row>
    <row r="26" spans="1:22" s="407" customFormat="1" ht="12.75" customHeight="1">
      <c r="A26" s="10" t="s">
        <v>284</v>
      </c>
      <c r="B26" s="472">
        <v>6.0051107325383004</v>
      </c>
      <c r="C26" s="472">
        <v>12.862010221465001</v>
      </c>
      <c r="D26" s="472">
        <v>12.095400340715999</v>
      </c>
      <c r="E26" s="472">
        <v>37.223168654174003</v>
      </c>
      <c r="F26" s="472">
        <v>4.557069846678</v>
      </c>
      <c r="G26" s="476">
        <v>4.7274275979556997</v>
      </c>
      <c r="H26" s="476">
        <v>9.3270868824531998</v>
      </c>
      <c r="I26" s="476">
        <v>13.074957410562</v>
      </c>
      <c r="J26" s="476">
        <f t="shared" si="0"/>
        <v>18.611584327086902</v>
      </c>
      <c r="K26" s="492"/>
      <c r="L26" s="472">
        <v>78.723404255318997</v>
      </c>
      <c r="M26" s="472">
        <v>66.887417218543007</v>
      </c>
      <c r="N26" s="472">
        <v>50.352112676056002</v>
      </c>
      <c r="O26" s="472">
        <v>51.144164759725001</v>
      </c>
      <c r="P26" s="472">
        <v>45.794392523364003</v>
      </c>
      <c r="Q26" s="476">
        <v>14.414414414414001</v>
      </c>
      <c r="R26" s="476">
        <v>14.414414414414001</v>
      </c>
      <c r="S26" s="476">
        <v>74.267100977198993</v>
      </c>
      <c r="T26" s="476">
        <v>52.238046795523999</v>
      </c>
      <c r="U26" s="423" t="s">
        <v>284</v>
      </c>
      <c r="V26" s="425"/>
    </row>
    <row r="27" spans="1:22" s="407" customFormat="1" ht="12.75" customHeight="1">
      <c r="A27" s="368" t="s">
        <v>285</v>
      </c>
      <c r="B27" s="478">
        <v>7.7419492816776003</v>
      </c>
      <c r="C27" s="478">
        <v>4.3019146353851996</v>
      </c>
      <c r="D27" s="478">
        <v>9.0754038057455002</v>
      </c>
      <c r="E27" s="478">
        <v>31.079649045890001</v>
      </c>
      <c r="F27" s="478">
        <v>3.4479476883758</v>
      </c>
      <c r="G27" s="479">
        <v>1.7834285928152001</v>
      </c>
      <c r="H27" s="479">
        <v>27.196697908925</v>
      </c>
      <c r="I27" s="479">
        <v>11.61046446349</v>
      </c>
      <c r="J27" s="474">
        <f t="shared" si="0"/>
        <v>32.428074190116</v>
      </c>
      <c r="K27" s="491"/>
      <c r="L27" s="478">
        <v>73.527624309391996</v>
      </c>
      <c r="M27" s="478">
        <v>55.088242605021001</v>
      </c>
      <c r="N27" s="478">
        <v>65.471898197242993</v>
      </c>
      <c r="O27" s="478">
        <v>53.959455832868997</v>
      </c>
      <c r="P27" s="478">
        <v>48.868006450812999</v>
      </c>
      <c r="Q27" s="479">
        <v>28.456649478355001</v>
      </c>
      <c r="R27" s="479">
        <v>28.456649478355001</v>
      </c>
      <c r="S27" s="479">
        <v>65.828858782246996</v>
      </c>
      <c r="T27" s="474">
        <v>48.976477083707003</v>
      </c>
      <c r="U27" s="455" t="s">
        <v>285</v>
      </c>
    </row>
    <row r="28" spans="1:22" s="407" customFormat="1" ht="12.75" customHeight="1">
      <c r="A28" s="10" t="s">
        <v>286</v>
      </c>
      <c r="B28" s="476">
        <v>9.7230048006491003</v>
      </c>
      <c r="C28" s="472">
        <v>8.0461583538056001</v>
      </c>
      <c r="D28" s="476">
        <v>12.462530144921001</v>
      </c>
      <c r="E28" s="476">
        <v>29.054632739075</v>
      </c>
      <c r="F28" s="472">
        <v>5.9653136198696997</v>
      </c>
      <c r="G28" s="476">
        <v>3.1018278527801</v>
      </c>
      <c r="H28" s="476">
        <v>9.0908066442787003</v>
      </c>
      <c r="I28" s="476">
        <v>15.689445333454</v>
      </c>
      <c r="J28" s="476">
        <f t="shared" si="0"/>
        <v>18.157948116928502</v>
      </c>
      <c r="K28" s="491"/>
      <c r="L28" s="476">
        <v>75.996754751970002</v>
      </c>
      <c r="M28" s="472">
        <v>54.523809523810002</v>
      </c>
      <c r="N28" s="476">
        <v>67.61009132833</v>
      </c>
      <c r="O28" s="476">
        <v>44.128769514204997</v>
      </c>
      <c r="P28" s="472">
        <v>42.004344951355002</v>
      </c>
      <c r="Q28" s="476">
        <v>11.244323342415999</v>
      </c>
      <c r="R28" s="476">
        <v>11.244323342415999</v>
      </c>
      <c r="S28" s="476">
        <v>76.211168971090004</v>
      </c>
      <c r="T28" s="476">
        <v>52.378101557991997</v>
      </c>
      <c r="U28" s="423" t="s">
        <v>286</v>
      </c>
    </row>
    <row r="29" spans="1:22" ht="12.75" customHeight="1">
      <c r="A29" s="368" t="s">
        <v>287</v>
      </c>
      <c r="B29" s="478">
        <v>6.5311280156759004</v>
      </c>
      <c r="C29" s="478">
        <v>13.856409974709001</v>
      </c>
      <c r="D29" s="478">
        <v>11.446845304939</v>
      </c>
      <c r="E29" s="478">
        <v>23.796145864229999</v>
      </c>
      <c r="F29" s="479">
        <v>10.236345291525</v>
      </c>
      <c r="G29" s="479">
        <v>7.2550431396728001</v>
      </c>
      <c r="H29" s="479">
        <v>8.3003231129453994</v>
      </c>
      <c r="I29" s="479">
        <v>10.629963118191</v>
      </c>
      <c r="J29" s="474">
        <f t="shared" si="0"/>
        <v>25.791711544143197</v>
      </c>
      <c r="K29" s="492"/>
      <c r="L29" s="478">
        <v>82.221163038927997</v>
      </c>
      <c r="M29" s="478">
        <v>61.007916273778001</v>
      </c>
      <c r="N29" s="478">
        <v>65.406366586112995</v>
      </c>
      <c r="O29" s="478">
        <v>51.007507733452002</v>
      </c>
      <c r="P29" s="479">
        <v>52.886425866095003</v>
      </c>
      <c r="Q29" s="479">
        <v>26.137904019192</v>
      </c>
      <c r="R29" s="479">
        <v>26.137904019192</v>
      </c>
      <c r="S29" s="479">
        <v>78.877101040539003</v>
      </c>
      <c r="T29" s="474">
        <v>53.671838423681997</v>
      </c>
      <c r="U29" s="455" t="s">
        <v>287</v>
      </c>
    </row>
    <row r="30" spans="1:22" ht="12.75" customHeight="1">
      <c r="A30" s="10" t="s">
        <v>288</v>
      </c>
      <c r="B30" s="472">
        <v>10.498240835319001</v>
      </c>
      <c r="C30" s="472">
        <v>12.780898876404001</v>
      </c>
      <c r="D30" s="472">
        <v>13.310066961752</v>
      </c>
      <c r="E30" s="472">
        <v>16.977357848143999</v>
      </c>
      <c r="F30" s="476">
        <v>5.9542049710588998</v>
      </c>
      <c r="G30" s="476">
        <v>4.1056633753262997</v>
      </c>
      <c r="H30" s="476">
        <v>12.244637385087</v>
      </c>
      <c r="I30" s="476">
        <v>14.757121779594</v>
      </c>
      <c r="J30" s="476">
        <f t="shared" si="0"/>
        <v>22.304505731472197</v>
      </c>
      <c r="K30" s="491"/>
      <c r="L30" s="472">
        <v>74.932432432431995</v>
      </c>
      <c r="M30" s="472">
        <v>60.672660672661003</v>
      </c>
      <c r="N30" s="472">
        <v>62.438712428053996</v>
      </c>
      <c r="O30" s="472">
        <v>54.817414556697997</v>
      </c>
      <c r="P30" s="476">
        <v>49.511555873242997</v>
      </c>
      <c r="Q30" s="476">
        <v>15.756738078784</v>
      </c>
      <c r="R30" s="476">
        <v>15.756738078784</v>
      </c>
      <c r="S30" s="476">
        <v>80.686406460295998</v>
      </c>
      <c r="T30" s="476">
        <v>54.735604694054999</v>
      </c>
      <c r="U30" s="423" t="s">
        <v>288</v>
      </c>
    </row>
    <row r="31" spans="1:22">
      <c r="A31" s="368" t="s">
        <v>25</v>
      </c>
      <c r="B31" s="479">
        <v>8.8980268412067005</v>
      </c>
      <c r="C31" s="479">
        <v>10.109643596195999</v>
      </c>
      <c r="D31" s="478">
        <v>11.518256776855001</v>
      </c>
      <c r="E31" s="478">
        <v>22.714220302345002</v>
      </c>
      <c r="F31" s="478">
        <v>5.3096748316657001</v>
      </c>
      <c r="G31" s="479">
        <v>4.6711224536881</v>
      </c>
      <c r="H31" s="479">
        <v>17.668449691372</v>
      </c>
      <c r="I31" s="479">
        <v>8.8589825045877006</v>
      </c>
      <c r="J31" s="474">
        <f t="shared" si="0"/>
        <v>27.649246976725799</v>
      </c>
      <c r="K31" s="491"/>
      <c r="L31" s="479">
        <v>79.625825238846005</v>
      </c>
      <c r="M31" s="479">
        <v>69.010252089039</v>
      </c>
      <c r="N31" s="478">
        <v>65.105314247853997</v>
      </c>
      <c r="O31" s="478">
        <v>62.182582469958</v>
      </c>
      <c r="P31" s="478">
        <v>62.794972925998003</v>
      </c>
      <c r="Q31" s="479">
        <v>13.104103343465001</v>
      </c>
      <c r="R31" s="479">
        <v>13.104103343465001</v>
      </c>
      <c r="S31" s="479">
        <v>77.688963679707996</v>
      </c>
      <c r="T31" s="474">
        <v>54.562238017650998</v>
      </c>
      <c r="U31" s="455" t="s">
        <v>25</v>
      </c>
    </row>
    <row r="32" spans="1:22">
      <c r="A32" s="10" t="s">
        <v>289</v>
      </c>
      <c r="B32" s="472">
        <v>5.9755813707441998</v>
      </c>
      <c r="C32" s="472">
        <v>11.491990943524</v>
      </c>
      <c r="D32" s="472">
        <v>12.058020694471001</v>
      </c>
      <c r="E32" s="472">
        <v>23.590215620304999</v>
      </c>
      <c r="F32" s="472">
        <v>6.3532872045535997</v>
      </c>
      <c r="G32" s="476">
        <v>1.8229331979093999</v>
      </c>
      <c r="H32" s="476">
        <v>16.980892528407001</v>
      </c>
      <c r="I32" s="476">
        <v>13.38263611164</v>
      </c>
      <c r="J32" s="476">
        <f t="shared" si="0"/>
        <v>25.157112930869999</v>
      </c>
      <c r="K32" s="492"/>
      <c r="L32" s="472">
        <v>79.266997167138996</v>
      </c>
      <c r="M32" s="472">
        <v>60.127048425703997</v>
      </c>
      <c r="N32" s="472">
        <v>65.771694305519006</v>
      </c>
      <c r="O32" s="472">
        <v>57.083912633986998</v>
      </c>
      <c r="P32" s="472">
        <v>58.517901748542997</v>
      </c>
      <c r="Q32" s="476">
        <v>22.634939059779001</v>
      </c>
      <c r="R32" s="476">
        <v>22.634939059779001</v>
      </c>
      <c r="S32" s="476">
        <v>79.326428966717003</v>
      </c>
      <c r="T32" s="476">
        <v>55.837466945505</v>
      </c>
      <c r="U32" s="423" t="s">
        <v>289</v>
      </c>
    </row>
    <row r="33" spans="1:21" ht="12.75" customHeight="1">
      <c r="A33" s="368" t="s">
        <v>290</v>
      </c>
      <c r="B33" s="478">
        <v>12.845103606597</v>
      </c>
      <c r="C33" s="478">
        <v>7.2131939829637997</v>
      </c>
      <c r="D33" s="478">
        <v>11.686703316619001</v>
      </c>
      <c r="E33" s="478">
        <v>18.691475865402001</v>
      </c>
      <c r="F33" s="480">
        <v>6.1378602066091004</v>
      </c>
      <c r="G33" s="480">
        <v>4.2484745967497997</v>
      </c>
      <c r="H33" s="480">
        <v>14.291971243882999</v>
      </c>
      <c r="I33" s="480">
        <v>16.130006645321</v>
      </c>
      <c r="J33" s="474">
        <f t="shared" si="0"/>
        <v>24.678306047241897</v>
      </c>
      <c r="K33" s="491"/>
      <c r="L33" s="478">
        <v>78.777189888300995</v>
      </c>
      <c r="M33" s="478">
        <v>67.964824120602998</v>
      </c>
      <c r="N33" s="478">
        <v>68.299302145257002</v>
      </c>
      <c r="O33" s="478">
        <v>62.904007756948999</v>
      </c>
      <c r="P33" s="480">
        <v>62.180118110236002</v>
      </c>
      <c r="Q33" s="480">
        <v>12.086740135087</v>
      </c>
      <c r="R33" s="480">
        <v>12.086740135087</v>
      </c>
      <c r="S33" s="480">
        <v>74.700374531834996</v>
      </c>
      <c r="T33" s="474">
        <v>57.230443974629999</v>
      </c>
      <c r="U33" s="455" t="s">
        <v>290</v>
      </c>
    </row>
    <row r="34" spans="1:21">
      <c r="A34" s="10" t="s">
        <v>291</v>
      </c>
      <c r="B34" s="472">
        <v>8.4176199776785996</v>
      </c>
      <c r="C34" s="472">
        <v>8.1508091517856993</v>
      </c>
      <c r="D34" s="472">
        <v>9.3889508928570997</v>
      </c>
      <c r="E34" s="472">
        <v>19.953264508928999</v>
      </c>
      <c r="F34" s="481">
        <v>6.4993722098214004</v>
      </c>
      <c r="G34" s="481">
        <v>4.9595424107142998</v>
      </c>
      <c r="H34" s="481">
        <v>20.612444196428999</v>
      </c>
      <c r="I34" s="481">
        <v>8.3844866071429003</v>
      </c>
      <c r="J34" s="476">
        <f t="shared" si="0"/>
        <v>32.071358816964704</v>
      </c>
      <c r="K34" s="491"/>
      <c r="L34" s="472">
        <v>86.927698363372997</v>
      </c>
      <c r="M34" s="472">
        <v>65.596919127085997</v>
      </c>
      <c r="N34" s="472">
        <v>63.484398216938999</v>
      </c>
      <c r="O34" s="472">
        <v>62.454116413214003</v>
      </c>
      <c r="P34" s="481">
        <v>55.701636705124997</v>
      </c>
      <c r="Q34" s="481">
        <v>15.682137834037</v>
      </c>
      <c r="R34" s="481">
        <v>15.682137834037</v>
      </c>
      <c r="S34" s="481">
        <v>77.246256239600996</v>
      </c>
      <c r="T34" s="476">
        <v>53.60705802511</v>
      </c>
      <c r="U34" s="423" t="s">
        <v>291</v>
      </c>
    </row>
    <row r="35" spans="1:21">
      <c r="A35" s="368" t="s">
        <v>23</v>
      </c>
      <c r="B35" s="478">
        <v>11.02383367377</v>
      </c>
      <c r="C35" s="478">
        <v>11.544537980096999</v>
      </c>
      <c r="D35" s="478">
        <v>8.4630809428768003</v>
      </c>
      <c r="E35" s="478">
        <v>20.377580734875998</v>
      </c>
      <c r="F35" s="480">
        <v>5.7085832075198004</v>
      </c>
      <c r="G35" s="480">
        <v>4.9754371532338002</v>
      </c>
      <c r="H35" s="480">
        <v>14.865079624756</v>
      </c>
      <c r="I35" s="479">
        <v>14.238738717684001</v>
      </c>
      <c r="J35" s="474">
        <f t="shared" si="0"/>
        <v>25.549099985509599</v>
      </c>
      <c r="K35" s="492"/>
      <c r="L35" s="478">
        <v>79.017999109585006</v>
      </c>
      <c r="M35" s="478">
        <v>58.675628074579002</v>
      </c>
      <c r="N35" s="478">
        <v>63.296697227438003</v>
      </c>
      <c r="O35" s="478">
        <v>55.152995687678001</v>
      </c>
      <c r="P35" s="480">
        <v>48.628510603454998</v>
      </c>
      <c r="Q35" s="480">
        <v>11.663300295927</v>
      </c>
      <c r="R35" s="480">
        <v>11.663300295927</v>
      </c>
      <c r="S35" s="479">
        <v>72.080426754206002</v>
      </c>
      <c r="T35" s="474">
        <v>52.640190526402002</v>
      </c>
      <c r="U35" s="455" t="s">
        <v>23</v>
      </c>
    </row>
    <row r="36" spans="1:21">
      <c r="A36" s="10" t="s">
        <v>292</v>
      </c>
      <c r="B36" s="472">
        <v>11.974962786268</v>
      </c>
      <c r="C36" s="472">
        <v>13.097384406291001</v>
      </c>
      <c r="D36" s="472">
        <v>11.290784863025999</v>
      </c>
      <c r="E36" s="472">
        <v>15.250695734982999</v>
      </c>
      <c r="F36" s="472">
        <v>5.2718682680128</v>
      </c>
      <c r="G36" s="481">
        <v>4.8447193483667998</v>
      </c>
      <c r="H36" s="481">
        <v>18.994258452833002</v>
      </c>
      <c r="I36" s="481">
        <v>15.952440388687</v>
      </c>
      <c r="J36" s="476">
        <f t="shared" si="0"/>
        <v>29.110846069212602</v>
      </c>
      <c r="K36" s="491"/>
      <c r="L36" s="472">
        <v>75</v>
      </c>
      <c r="M36" s="472">
        <v>58.739234787519003</v>
      </c>
      <c r="N36" s="472">
        <v>65.361939076317995</v>
      </c>
      <c r="O36" s="472">
        <v>61.376174598363001</v>
      </c>
      <c r="P36" s="472">
        <v>51.139950894423002</v>
      </c>
      <c r="Q36" s="481">
        <v>25.343511450382</v>
      </c>
      <c r="R36" s="481">
        <v>25.343511450382</v>
      </c>
      <c r="S36" s="481">
        <v>79.546771763069003</v>
      </c>
      <c r="T36" s="476">
        <v>57.092421655347998</v>
      </c>
      <c r="U36" s="423" t="s">
        <v>292</v>
      </c>
    </row>
    <row r="37" spans="1:21">
      <c r="A37" s="368" t="s">
        <v>293</v>
      </c>
      <c r="B37" s="478">
        <v>7.8170051899789001</v>
      </c>
      <c r="C37" s="478">
        <v>8.2900835095363004</v>
      </c>
      <c r="D37" s="478">
        <v>6.9498729202708001</v>
      </c>
      <c r="E37" s="478">
        <v>28.937869759295999</v>
      </c>
      <c r="F37" s="480">
        <v>7.7091476047073</v>
      </c>
      <c r="G37" s="480">
        <v>2.9495311932680002</v>
      </c>
      <c r="H37" s="480">
        <v>15.474893744259999</v>
      </c>
      <c r="I37" s="480">
        <v>13.628500032037</v>
      </c>
      <c r="J37" s="474">
        <f t="shared" si="0"/>
        <v>26.133572542235299</v>
      </c>
      <c r="K37" s="491"/>
      <c r="L37" s="478">
        <v>71.666666666666998</v>
      </c>
      <c r="M37" s="478">
        <v>61.63854180085</v>
      </c>
      <c r="N37" s="478">
        <v>69.867854947756996</v>
      </c>
      <c r="O37" s="478">
        <v>46.003395084508</v>
      </c>
      <c r="P37" s="480">
        <v>43.025349771435998</v>
      </c>
      <c r="Q37" s="480">
        <v>12.997827661115</v>
      </c>
      <c r="R37" s="480">
        <v>12.997827661115</v>
      </c>
      <c r="S37" s="480">
        <v>73.483779971790995</v>
      </c>
      <c r="T37" s="474">
        <v>49.499758990818002</v>
      </c>
      <c r="U37" s="455" t="s">
        <v>293</v>
      </c>
    </row>
    <row r="38" spans="1:21">
      <c r="A38" s="10" t="s">
        <v>26</v>
      </c>
      <c r="B38" s="481">
        <v>6.4160639804358004</v>
      </c>
      <c r="C38" s="481">
        <v>13.594675300893</v>
      </c>
      <c r="D38" s="481">
        <v>9.0706800839589992</v>
      </c>
      <c r="E38" s="481">
        <v>36.365917523641102</v>
      </c>
      <c r="F38" s="481">
        <v>1.9505073799728001</v>
      </c>
      <c r="G38" s="481">
        <v>1.7805903540534</v>
      </c>
      <c r="H38" s="481">
        <v>13.850462803199999</v>
      </c>
      <c r="I38" s="481">
        <v>9.5698523859517</v>
      </c>
      <c r="J38" s="476">
        <f t="shared" si="0"/>
        <v>17.581560537226199</v>
      </c>
      <c r="K38" s="492"/>
      <c r="L38" s="481">
        <v>73.871712359141995</v>
      </c>
      <c r="M38" s="481">
        <v>59.062563728279002</v>
      </c>
      <c r="N38" s="481">
        <v>51.397097478215201</v>
      </c>
      <c r="O38" s="481">
        <v>44.314696485623003</v>
      </c>
      <c r="P38" s="481">
        <v>51.909481952497003</v>
      </c>
      <c r="Q38" s="481">
        <v>29.042038842907001</v>
      </c>
      <c r="R38" s="481">
        <v>29.042038842907001</v>
      </c>
      <c r="S38" s="481">
        <v>67.197017633471006</v>
      </c>
      <c r="T38" s="476">
        <v>48.087946005272002</v>
      </c>
      <c r="U38" s="423" t="s">
        <v>26</v>
      </c>
    </row>
    <row r="39" spans="1:21">
      <c r="A39" s="368" t="s">
        <v>294</v>
      </c>
      <c r="B39" s="480">
        <v>8.0868700953892994</v>
      </c>
      <c r="C39" s="480">
        <v>15.824601013027999</v>
      </c>
      <c r="D39" s="480">
        <v>12.133747451193001</v>
      </c>
      <c r="E39" s="480">
        <v>20.583917548912002</v>
      </c>
      <c r="F39" s="480">
        <v>15.164264096571999</v>
      </c>
      <c r="G39" s="480">
        <v>5.9002896734875998</v>
      </c>
      <c r="H39" s="480">
        <v>7.8127588017051997</v>
      </c>
      <c r="I39" s="480">
        <v>11.975347719772</v>
      </c>
      <c r="J39" s="474">
        <f t="shared" si="0"/>
        <v>28.877312571764801</v>
      </c>
      <c r="K39" s="491"/>
      <c r="L39" s="480">
        <v>76.437547775962003</v>
      </c>
      <c r="M39" s="480">
        <v>63.016243804432001</v>
      </c>
      <c r="N39" s="480">
        <v>63.075253224790998</v>
      </c>
      <c r="O39" s="480">
        <v>52.566711716444999</v>
      </c>
      <c r="P39" s="480">
        <v>52.580127370724</v>
      </c>
      <c r="Q39" s="480">
        <v>15.681582249953999</v>
      </c>
      <c r="R39" s="480">
        <v>15.681582249953999</v>
      </c>
      <c r="S39" s="480">
        <v>76.828468107750993</v>
      </c>
      <c r="T39" s="474">
        <v>55.822682872226999</v>
      </c>
      <c r="U39" s="455" t="s">
        <v>294</v>
      </c>
    </row>
    <row r="40" spans="1:21">
      <c r="A40" s="431" t="s">
        <v>22</v>
      </c>
      <c r="B40" s="472" t="s">
        <v>93</v>
      </c>
      <c r="C40" s="472" t="s">
        <v>93</v>
      </c>
      <c r="D40" s="472" t="s">
        <v>93</v>
      </c>
      <c r="E40" s="472" t="s">
        <v>93</v>
      </c>
      <c r="F40" s="472" t="s">
        <v>93</v>
      </c>
      <c r="G40" s="472" t="s">
        <v>93</v>
      </c>
      <c r="H40" s="472" t="s">
        <v>93</v>
      </c>
      <c r="I40" s="475" t="s">
        <v>93</v>
      </c>
      <c r="J40" s="475" t="s">
        <v>93</v>
      </c>
      <c r="K40" s="491"/>
      <c r="L40" s="472" t="s">
        <v>93</v>
      </c>
      <c r="M40" s="472" t="s">
        <v>93</v>
      </c>
      <c r="N40" s="472" t="s">
        <v>93</v>
      </c>
      <c r="O40" s="472" t="s">
        <v>93</v>
      </c>
      <c r="P40" s="472" t="s">
        <v>93</v>
      </c>
      <c r="Q40" s="472" t="s">
        <v>93</v>
      </c>
      <c r="R40" s="472" t="s">
        <v>93</v>
      </c>
      <c r="S40" s="475" t="s">
        <v>93</v>
      </c>
      <c r="T40" s="475">
        <v>52.114554150661</v>
      </c>
      <c r="U40" s="434" t="s">
        <v>22</v>
      </c>
    </row>
    <row r="41" spans="1:21">
      <c r="A41" s="460" t="s">
        <v>295</v>
      </c>
      <c r="B41" s="495">
        <v>8.8874010084402038</v>
      </c>
      <c r="C41" s="495">
        <v>10.971798451696541</v>
      </c>
      <c r="D41" s="495">
        <v>9.7537979260177892</v>
      </c>
      <c r="E41" s="495">
        <v>23.177104028036549</v>
      </c>
      <c r="F41" s="496">
        <v>6.0178896468882597</v>
      </c>
      <c r="G41" s="482">
        <v>4.640596748994275</v>
      </c>
      <c r="H41" s="482">
        <v>15.927077744508736</v>
      </c>
      <c r="I41" s="482">
        <v>13.260241468985988</v>
      </c>
      <c r="J41" s="490">
        <f>F41+G41+H41</f>
        <v>26.58556414039127</v>
      </c>
      <c r="K41" s="497"/>
      <c r="L41" s="495">
        <v>78.012369285414522</v>
      </c>
      <c r="M41" s="495">
        <v>63.197632726928788</v>
      </c>
      <c r="N41" s="495">
        <v>64.374689641930104</v>
      </c>
      <c r="O41" s="495">
        <v>54.487866065842248</v>
      </c>
      <c r="P41" s="496">
        <v>50.470058230934725</v>
      </c>
      <c r="Q41" s="482">
        <v>18.910841491177369</v>
      </c>
      <c r="R41" s="482">
        <v>24.190378156247274</v>
      </c>
      <c r="S41" s="482">
        <v>75.622588900082945</v>
      </c>
      <c r="T41" s="490">
        <v>53.95086340540815</v>
      </c>
      <c r="U41" s="466" t="s">
        <v>295</v>
      </c>
    </row>
    <row r="42" spans="1:21" ht="13.5">
      <c r="A42" s="431" t="s">
        <v>313</v>
      </c>
      <c r="B42" s="498">
        <v>8.5151830583402877</v>
      </c>
      <c r="C42" s="498">
        <v>10.902307822628641</v>
      </c>
      <c r="D42" s="498">
        <v>9.6809429748643243</v>
      </c>
      <c r="E42" s="498">
        <v>23.17000901311453</v>
      </c>
      <c r="F42" s="498">
        <v>6.4105796774206105</v>
      </c>
      <c r="G42" s="483">
        <v>5.2112970822509421</v>
      </c>
      <c r="H42" s="484">
        <v>15.482253297944732</v>
      </c>
      <c r="I42" s="484">
        <v>13.409156033498174</v>
      </c>
      <c r="J42" s="476">
        <f>F42+G42+H42</f>
        <v>27.104130057616285</v>
      </c>
      <c r="K42" s="499"/>
      <c r="L42" s="498">
        <v>78.785899966822427</v>
      </c>
      <c r="M42" s="498">
        <v>64.635411374040842</v>
      </c>
      <c r="N42" s="498">
        <v>64.977845580602207</v>
      </c>
      <c r="O42" s="498">
        <v>56.657365862157945</v>
      </c>
      <c r="P42" s="498">
        <v>52.488942230848785</v>
      </c>
      <c r="Q42" s="483">
        <v>17.359770130954036</v>
      </c>
      <c r="R42" s="484">
        <v>24.530171750888741</v>
      </c>
      <c r="S42" s="484">
        <v>76.535035963406628</v>
      </c>
      <c r="T42" s="476">
        <v>54.747541534843698</v>
      </c>
      <c r="U42" s="434" t="s">
        <v>313</v>
      </c>
    </row>
    <row r="43" spans="1:21" ht="15.75" customHeight="1">
      <c r="A43" s="494"/>
      <c r="B43" s="839" t="s">
        <v>297</v>
      </c>
      <c r="C43" s="839"/>
      <c r="D43" s="839"/>
      <c r="E43" s="839"/>
      <c r="F43" s="839"/>
      <c r="G43" s="839"/>
      <c r="H43" s="839"/>
      <c r="I43" s="839"/>
      <c r="J43" s="839"/>
      <c r="K43" s="839"/>
      <c r="L43" s="839"/>
      <c r="M43" s="839"/>
      <c r="N43" s="839"/>
      <c r="O43" s="839"/>
      <c r="P43" s="839"/>
      <c r="Q43" s="839"/>
      <c r="R43" s="839"/>
      <c r="S43" s="839"/>
      <c r="T43" s="839"/>
      <c r="U43" s="493"/>
    </row>
    <row r="44" spans="1:21">
      <c r="A44" s="368" t="s">
        <v>10</v>
      </c>
      <c r="B44" s="485" t="s">
        <v>93</v>
      </c>
      <c r="C44" s="485" t="s">
        <v>93</v>
      </c>
      <c r="D44" s="485" t="s">
        <v>93</v>
      </c>
      <c r="E44" s="485" t="s">
        <v>93</v>
      </c>
      <c r="F44" s="485" t="s">
        <v>93</v>
      </c>
      <c r="G44" s="485" t="s">
        <v>93</v>
      </c>
      <c r="H44" s="485" t="s">
        <v>93</v>
      </c>
      <c r="I44" s="485" t="s">
        <v>93</v>
      </c>
      <c r="J44" s="485" t="s">
        <v>93</v>
      </c>
      <c r="K44" s="467"/>
      <c r="L44" s="485" t="s">
        <v>93</v>
      </c>
      <c r="M44" s="485" t="s">
        <v>93</v>
      </c>
      <c r="N44" s="485" t="s">
        <v>93</v>
      </c>
      <c r="O44" s="485" t="s">
        <v>93</v>
      </c>
      <c r="P44" s="485" t="s">
        <v>93</v>
      </c>
      <c r="Q44" s="485" t="s">
        <v>93</v>
      </c>
      <c r="R44" s="485" t="s">
        <v>93</v>
      </c>
      <c r="S44" s="485" t="s">
        <v>93</v>
      </c>
      <c r="T44" s="485" t="s">
        <v>93</v>
      </c>
      <c r="U44" s="455" t="s">
        <v>10</v>
      </c>
    </row>
    <row r="45" spans="1:21">
      <c r="A45" s="10" t="s">
        <v>31</v>
      </c>
      <c r="B45" s="486" t="s">
        <v>93</v>
      </c>
      <c r="C45" s="486" t="s">
        <v>93</v>
      </c>
      <c r="D45" s="486" t="s">
        <v>93</v>
      </c>
      <c r="E45" s="486" t="s">
        <v>93</v>
      </c>
      <c r="F45" s="486" t="s">
        <v>93</v>
      </c>
      <c r="G45" s="486" t="s">
        <v>93</v>
      </c>
      <c r="H45" s="486" t="s">
        <v>93</v>
      </c>
      <c r="I45" s="486" t="s">
        <v>93</v>
      </c>
      <c r="J45" s="486" t="s">
        <v>93</v>
      </c>
      <c r="K45" s="448"/>
      <c r="L45" s="486" t="s">
        <v>93</v>
      </c>
      <c r="M45" s="486" t="s">
        <v>93</v>
      </c>
      <c r="N45" s="486" t="s">
        <v>93</v>
      </c>
      <c r="O45" s="486" t="s">
        <v>93</v>
      </c>
      <c r="P45" s="486" t="s">
        <v>93</v>
      </c>
      <c r="Q45" s="486" t="s">
        <v>93</v>
      </c>
      <c r="R45" s="486" t="s">
        <v>93</v>
      </c>
      <c r="S45" s="486" t="s">
        <v>93</v>
      </c>
      <c r="T45" s="486" t="s">
        <v>93</v>
      </c>
      <c r="U45" s="423" t="s">
        <v>31</v>
      </c>
    </row>
    <row r="46" spans="1:21">
      <c r="A46" s="368" t="s">
        <v>27</v>
      </c>
      <c r="B46" s="478">
        <v>7.0168334510820003</v>
      </c>
      <c r="C46" s="478">
        <v>6.1269531319309998</v>
      </c>
      <c r="D46" s="478">
        <v>35.945349721145</v>
      </c>
      <c r="E46" s="478">
        <v>17.886994024829001</v>
      </c>
      <c r="F46" s="478">
        <v>14.706477275234001</v>
      </c>
      <c r="G46" s="478">
        <v>5.3560300438753004</v>
      </c>
      <c r="H46" s="478">
        <v>9.3985624226913007</v>
      </c>
      <c r="I46" s="478">
        <v>2.7500335194013998</v>
      </c>
      <c r="J46" s="474">
        <f>F46+G46+H46</f>
        <v>29.4610697418006</v>
      </c>
      <c r="K46" s="467"/>
      <c r="L46" s="478">
        <v>58.697600066844998</v>
      </c>
      <c r="M46" s="478">
        <v>54.671342142870998</v>
      </c>
      <c r="N46" s="478">
        <v>51.675288182103003</v>
      </c>
      <c r="O46" s="478">
        <v>42.685261579374</v>
      </c>
      <c r="P46" s="478">
        <v>47.729008554577</v>
      </c>
      <c r="Q46" s="478">
        <v>44.498713060812001</v>
      </c>
      <c r="R46" s="478">
        <v>28.310960664924998</v>
      </c>
      <c r="S46" s="478">
        <v>57.734720613111001</v>
      </c>
      <c r="T46" s="474">
        <v>46.429981968183</v>
      </c>
      <c r="U46" s="455" t="s">
        <v>27</v>
      </c>
    </row>
    <row r="47" spans="1:21" ht="12.75" customHeight="1">
      <c r="A47" s="10" t="s">
        <v>24</v>
      </c>
      <c r="B47" s="472">
        <v>8.6946112741650996</v>
      </c>
      <c r="C47" s="487">
        <v>4.4757910917124004</v>
      </c>
      <c r="D47" s="487">
        <v>13.561004860297</v>
      </c>
      <c r="E47" s="472">
        <v>22.370061602539</v>
      </c>
      <c r="F47" s="488">
        <v>2.9602556508148998</v>
      </c>
      <c r="G47" s="475">
        <v>4.7579892278063003</v>
      </c>
      <c r="H47" s="487">
        <v>23.755769119972999</v>
      </c>
      <c r="I47" s="487">
        <v>7.9838299628974996</v>
      </c>
      <c r="J47" s="476">
        <f>F47+G47+H47</f>
        <v>31.474013998594199</v>
      </c>
      <c r="K47" s="448"/>
      <c r="L47" s="486" t="s">
        <v>93</v>
      </c>
      <c r="M47" s="486" t="s">
        <v>93</v>
      </c>
      <c r="N47" s="486" t="s">
        <v>93</v>
      </c>
      <c r="O47" s="486" t="s">
        <v>93</v>
      </c>
      <c r="P47" s="486" t="s">
        <v>93</v>
      </c>
      <c r="Q47" s="486" t="s">
        <v>93</v>
      </c>
      <c r="R47" s="486" t="s">
        <v>93</v>
      </c>
      <c r="S47" s="486" t="s">
        <v>93</v>
      </c>
      <c r="T47" s="476">
        <v>52.094914058675002</v>
      </c>
      <c r="U47" s="423" t="s">
        <v>24</v>
      </c>
    </row>
    <row r="48" spans="1:21">
      <c r="A48" s="427" t="s">
        <v>298</v>
      </c>
      <c r="B48" s="489" t="s">
        <v>93</v>
      </c>
      <c r="C48" s="489" t="s">
        <v>93</v>
      </c>
      <c r="D48" s="489" t="s">
        <v>93</v>
      </c>
      <c r="E48" s="489" t="s">
        <v>93</v>
      </c>
      <c r="F48" s="489" t="s">
        <v>93</v>
      </c>
      <c r="G48" s="489" t="s">
        <v>93</v>
      </c>
      <c r="H48" s="489" t="s">
        <v>93</v>
      </c>
      <c r="I48" s="489" t="s">
        <v>93</v>
      </c>
      <c r="J48" s="489" t="s">
        <v>93</v>
      </c>
      <c r="K48" s="468"/>
      <c r="L48" s="489" t="s">
        <v>93</v>
      </c>
      <c r="M48" s="489" t="s">
        <v>93</v>
      </c>
      <c r="N48" s="489" t="s">
        <v>93</v>
      </c>
      <c r="O48" s="489" t="s">
        <v>93</v>
      </c>
      <c r="P48" s="489" t="s">
        <v>93</v>
      </c>
      <c r="Q48" s="489" t="s">
        <v>93</v>
      </c>
      <c r="R48" s="489" t="s">
        <v>93</v>
      </c>
      <c r="S48" s="489" t="s">
        <v>93</v>
      </c>
      <c r="T48" s="489" t="s">
        <v>93</v>
      </c>
      <c r="U48" s="430" t="s">
        <v>298</v>
      </c>
    </row>
    <row r="49" spans="1:21" ht="115.5" customHeight="1">
      <c r="A49" s="734" t="s">
        <v>314</v>
      </c>
      <c r="B49" s="734"/>
      <c r="C49" s="734"/>
      <c r="D49" s="734"/>
      <c r="E49" s="734"/>
      <c r="F49" s="734"/>
      <c r="G49" s="734"/>
      <c r="H49" s="734"/>
      <c r="I49" s="734"/>
      <c r="J49" s="734"/>
      <c r="K49" s="734"/>
      <c r="L49" s="734"/>
      <c r="M49" s="734"/>
      <c r="N49" s="734"/>
      <c r="O49" s="734"/>
      <c r="P49" s="734"/>
      <c r="Q49" s="734"/>
      <c r="R49" s="734"/>
      <c r="S49" s="734"/>
      <c r="T49" s="734"/>
      <c r="U49" s="734"/>
    </row>
    <row r="50" spans="1:21">
      <c r="A50" s="435"/>
    </row>
    <row r="51" spans="1:21">
      <c r="A51" s="436"/>
    </row>
    <row r="52" spans="1:21">
      <c r="B52" s="437"/>
      <c r="C52" s="437"/>
      <c r="D52" s="437"/>
      <c r="E52" s="437"/>
      <c r="F52" s="437"/>
      <c r="G52" s="437"/>
      <c r="H52" s="437"/>
      <c r="K52" s="437"/>
      <c r="L52" s="437"/>
      <c r="M52" s="437"/>
      <c r="N52" s="437"/>
      <c r="O52" s="437"/>
      <c r="P52" s="437"/>
      <c r="Q52" s="437"/>
      <c r="R52" s="437"/>
    </row>
    <row r="53" spans="1:21">
      <c r="B53" s="437"/>
      <c r="C53" s="437"/>
      <c r="D53" s="437"/>
      <c r="E53" s="437"/>
      <c r="F53" s="437"/>
      <c r="G53" s="437"/>
      <c r="H53" s="437"/>
      <c r="K53" s="437"/>
      <c r="L53" s="437"/>
      <c r="M53" s="437"/>
      <c r="N53" s="437"/>
      <c r="O53" s="437"/>
      <c r="P53" s="437"/>
      <c r="Q53" s="437"/>
      <c r="R53" s="437"/>
    </row>
    <row r="54" spans="1:21">
      <c r="B54" s="402"/>
      <c r="C54" s="402"/>
      <c r="D54" s="402"/>
      <c r="E54" s="402"/>
      <c r="F54" s="402"/>
      <c r="G54" s="402"/>
      <c r="H54" s="402"/>
      <c r="K54" s="402"/>
      <c r="L54" s="402"/>
      <c r="M54" s="402"/>
      <c r="N54" s="402"/>
      <c r="O54" s="402"/>
      <c r="P54" s="402"/>
      <c r="Q54" s="402"/>
      <c r="R54" s="402"/>
    </row>
    <row r="55" spans="1:21">
      <c r="B55" s="438"/>
      <c r="C55" s="438"/>
      <c r="D55" s="438"/>
      <c r="E55" s="438"/>
      <c r="F55" s="438"/>
      <c r="G55" s="438"/>
      <c r="H55" s="438"/>
      <c r="K55" s="438"/>
      <c r="L55" s="438"/>
      <c r="M55" s="438"/>
      <c r="N55" s="438"/>
      <c r="O55" s="438"/>
      <c r="P55" s="438"/>
      <c r="Q55" s="438"/>
      <c r="R55" s="438"/>
    </row>
    <row r="56" spans="1:21">
      <c r="B56" s="438"/>
      <c r="C56" s="438"/>
      <c r="D56" s="438"/>
      <c r="E56" s="438"/>
      <c r="F56" s="438"/>
      <c r="G56" s="438"/>
      <c r="H56" s="438"/>
      <c r="K56" s="438"/>
      <c r="L56" s="438"/>
      <c r="M56" s="438"/>
      <c r="N56" s="438"/>
      <c r="O56" s="438"/>
      <c r="P56" s="438"/>
      <c r="Q56" s="438"/>
      <c r="R56" s="438"/>
    </row>
    <row r="57" spans="1:21">
      <c r="B57" s="439"/>
      <c r="C57" s="439"/>
      <c r="D57" s="439"/>
      <c r="E57" s="439"/>
      <c r="F57" s="439"/>
      <c r="G57" s="439"/>
      <c r="H57" s="439"/>
      <c r="K57" s="439"/>
      <c r="L57" s="439"/>
      <c r="M57" s="439"/>
      <c r="N57" s="439"/>
      <c r="O57" s="439"/>
      <c r="P57" s="439"/>
      <c r="Q57" s="439"/>
      <c r="R57" s="439"/>
    </row>
    <row r="58" spans="1:21">
      <c r="B58" s="435"/>
      <c r="C58" s="435"/>
      <c r="D58" s="435"/>
      <c r="E58" s="435"/>
      <c r="F58" s="435"/>
      <c r="G58" s="435"/>
      <c r="H58" s="435"/>
      <c r="K58" s="435"/>
      <c r="L58" s="435"/>
      <c r="M58" s="435"/>
      <c r="N58" s="435"/>
      <c r="O58" s="435"/>
      <c r="P58" s="435"/>
      <c r="Q58" s="435"/>
      <c r="R58" s="435"/>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B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7" customFormat="1">
      <c r="A1" s="719" t="s">
        <v>486</v>
      </c>
      <c r="B1" s="719"/>
      <c r="C1" s="719"/>
    </row>
    <row r="2" spans="1:50" ht="12.75" customHeight="1">
      <c r="A2" s="720" t="s">
        <v>387</v>
      </c>
      <c r="B2" s="720"/>
      <c r="C2" s="720"/>
      <c r="D2" s="720"/>
      <c r="E2" s="720"/>
      <c r="F2" s="720"/>
      <c r="G2" s="720"/>
      <c r="H2" s="720"/>
      <c r="I2" s="720"/>
      <c r="J2" s="720"/>
      <c r="K2" s="720"/>
      <c r="L2" s="720"/>
      <c r="M2" s="720"/>
      <c r="N2" s="720"/>
      <c r="O2" s="720"/>
      <c r="P2" s="720"/>
      <c r="Q2" s="720"/>
      <c r="R2" s="720"/>
      <c r="S2" s="720"/>
      <c r="T2" s="720"/>
      <c r="U2" s="720"/>
      <c r="V2" s="720"/>
      <c r="W2" s="720"/>
      <c r="X2" s="720"/>
      <c r="Y2" s="720"/>
      <c r="Z2" s="720"/>
      <c r="AA2" s="720"/>
      <c r="AB2" s="720"/>
      <c r="AC2" s="720"/>
      <c r="AD2" s="720"/>
      <c r="AE2" s="720"/>
      <c r="AF2" s="720"/>
      <c r="AG2" s="720"/>
      <c r="AH2" s="720"/>
      <c r="AI2" s="720"/>
      <c r="AJ2" s="25"/>
      <c r="AK2" s="25"/>
      <c r="AL2" s="25"/>
      <c r="AM2" s="25"/>
      <c r="AN2" s="25"/>
    </row>
    <row r="3" spans="1:50" ht="12.75" customHeight="1">
      <c r="A3" s="887" t="s">
        <v>44</v>
      </c>
      <c r="B3" s="752"/>
      <c r="C3" s="752"/>
      <c r="D3" s="752"/>
      <c r="E3" s="752"/>
      <c r="F3" s="752" t="s">
        <v>45</v>
      </c>
      <c r="G3" s="752"/>
      <c r="H3" s="752"/>
      <c r="I3" s="752"/>
      <c r="J3" s="740"/>
      <c r="K3" s="752" t="s">
        <v>66</v>
      </c>
      <c r="L3" s="752"/>
      <c r="M3" s="752"/>
      <c r="N3" s="752"/>
      <c r="O3" s="752"/>
      <c r="P3" s="752" t="s">
        <v>67</v>
      </c>
      <c r="Q3" s="752"/>
      <c r="R3" s="752"/>
      <c r="S3" s="752"/>
      <c r="T3" s="740"/>
      <c r="U3" s="752" t="s">
        <v>29</v>
      </c>
      <c r="V3" s="752"/>
      <c r="W3" s="752"/>
      <c r="X3" s="752"/>
      <c r="Y3" s="740"/>
      <c r="Z3" s="752" t="s">
        <v>30</v>
      </c>
      <c r="AA3" s="752"/>
      <c r="AB3" s="752"/>
      <c r="AC3" s="752"/>
      <c r="AD3" s="740"/>
      <c r="AE3" s="752" t="s">
        <v>150</v>
      </c>
      <c r="AF3" s="752"/>
      <c r="AG3" s="752"/>
      <c r="AH3" s="752"/>
      <c r="AI3" s="740"/>
      <c r="AJ3" s="752" t="s">
        <v>170</v>
      </c>
      <c r="AK3" s="752"/>
      <c r="AL3" s="752"/>
      <c r="AM3" s="752"/>
      <c r="AN3" s="740"/>
      <c r="AO3" s="752" t="s">
        <v>235</v>
      </c>
      <c r="AP3" s="752"/>
      <c r="AQ3" s="752"/>
      <c r="AR3" s="752"/>
      <c r="AS3" s="740"/>
      <c r="AT3" s="752" t="s">
        <v>236</v>
      </c>
      <c r="AU3" s="752"/>
      <c r="AV3" s="752"/>
      <c r="AW3" s="752"/>
      <c r="AX3" s="740"/>
    </row>
    <row r="4" spans="1:50" ht="12.75" customHeight="1">
      <c r="A4" s="726" t="s">
        <v>195</v>
      </c>
      <c r="B4" s="890"/>
      <c r="C4" s="723" t="s">
        <v>122</v>
      </c>
      <c r="D4" s="884" t="s">
        <v>39</v>
      </c>
      <c r="E4" s="875" t="s">
        <v>149</v>
      </c>
      <c r="F4" s="886" t="s">
        <v>46</v>
      </c>
      <c r="G4" s="886"/>
      <c r="H4" s="888" t="s">
        <v>122</v>
      </c>
      <c r="I4" s="873" t="s">
        <v>39</v>
      </c>
      <c r="J4" s="875" t="s">
        <v>89</v>
      </c>
      <c r="K4" s="723" t="s">
        <v>7</v>
      </c>
      <c r="L4" s="723"/>
      <c r="M4" s="723" t="s">
        <v>122</v>
      </c>
      <c r="N4" s="873" t="s">
        <v>39</v>
      </c>
      <c r="O4" s="875" t="s">
        <v>144</v>
      </c>
      <c r="P4" s="821" t="s">
        <v>7</v>
      </c>
      <c r="Q4" s="881"/>
      <c r="R4" s="723" t="s">
        <v>122</v>
      </c>
      <c r="S4" s="873" t="s">
        <v>39</v>
      </c>
      <c r="T4" s="875" t="s">
        <v>144</v>
      </c>
      <c r="U4" s="821" t="s">
        <v>7</v>
      </c>
      <c r="V4" s="881"/>
      <c r="W4" s="723" t="s">
        <v>122</v>
      </c>
      <c r="X4" s="873" t="s">
        <v>39</v>
      </c>
      <c r="Y4" s="875" t="s">
        <v>40</v>
      </c>
      <c r="Z4" s="821" t="s">
        <v>7</v>
      </c>
      <c r="AA4" s="881"/>
      <c r="AB4" s="723" t="s">
        <v>122</v>
      </c>
      <c r="AC4" s="873" t="s">
        <v>39</v>
      </c>
      <c r="AD4" s="875" t="s">
        <v>144</v>
      </c>
      <c r="AE4" s="721" t="s">
        <v>7</v>
      </c>
      <c r="AF4" s="721"/>
      <c r="AG4" s="723" t="s">
        <v>122</v>
      </c>
      <c r="AH4" s="873" t="s">
        <v>39</v>
      </c>
      <c r="AI4" s="875" t="s">
        <v>144</v>
      </c>
      <c r="AJ4" s="721" t="s">
        <v>7</v>
      </c>
      <c r="AK4" s="721"/>
      <c r="AL4" s="723" t="s">
        <v>122</v>
      </c>
      <c r="AM4" s="873" t="s">
        <v>39</v>
      </c>
      <c r="AN4" s="875" t="s">
        <v>144</v>
      </c>
      <c r="AO4" s="721" t="s">
        <v>7</v>
      </c>
      <c r="AP4" s="721"/>
      <c r="AQ4" s="723" t="s">
        <v>122</v>
      </c>
      <c r="AR4" s="873" t="s">
        <v>39</v>
      </c>
      <c r="AS4" s="875" t="s">
        <v>144</v>
      </c>
      <c r="AT4" s="721" t="s">
        <v>7</v>
      </c>
      <c r="AU4" s="721"/>
      <c r="AV4" s="723" t="s">
        <v>122</v>
      </c>
      <c r="AW4" s="873" t="s">
        <v>39</v>
      </c>
      <c r="AX4" s="875" t="s">
        <v>144</v>
      </c>
    </row>
    <row r="5" spans="1:50" ht="45.75" customHeight="1">
      <c r="A5" s="728"/>
      <c r="B5" s="891"/>
      <c r="C5" s="725"/>
      <c r="D5" s="885"/>
      <c r="E5" s="876"/>
      <c r="F5" s="886"/>
      <c r="G5" s="886"/>
      <c r="H5" s="889"/>
      <c r="I5" s="874"/>
      <c r="J5" s="876"/>
      <c r="K5" s="725"/>
      <c r="L5" s="725"/>
      <c r="M5" s="725"/>
      <c r="N5" s="874"/>
      <c r="O5" s="876"/>
      <c r="P5" s="882"/>
      <c r="Q5" s="883"/>
      <c r="R5" s="725"/>
      <c r="S5" s="874"/>
      <c r="T5" s="876"/>
      <c r="U5" s="882"/>
      <c r="V5" s="883"/>
      <c r="W5" s="725"/>
      <c r="X5" s="874"/>
      <c r="Y5" s="876"/>
      <c r="Z5" s="882"/>
      <c r="AA5" s="883"/>
      <c r="AB5" s="725"/>
      <c r="AC5" s="874"/>
      <c r="AD5" s="876"/>
      <c r="AE5" s="721"/>
      <c r="AF5" s="721"/>
      <c r="AG5" s="725"/>
      <c r="AH5" s="874"/>
      <c r="AI5" s="876"/>
      <c r="AJ5" s="721"/>
      <c r="AK5" s="721"/>
      <c r="AL5" s="725"/>
      <c r="AM5" s="874"/>
      <c r="AN5" s="876"/>
      <c r="AO5" s="721"/>
      <c r="AP5" s="721"/>
      <c r="AQ5" s="725"/>
      <c r="AR5" s="874"/>
      <c r="AS5" s="876"/>
      <c r="AT5" s="721"/>
      <c r="AU5" s="721"/>
      <c r="AV5" s="725"/>
      <c r="AW5" s="874"/>
      <c r="AX5" s="876"/>
    </row>
    <row r="6" spans="1:50" ht="12.75" customHeight="1">
      <c r="A6" s="877" t="s">
        <v>41</v>
      </c>
      <c r="B6" s="877"/>
      <c r="C6" s="877"/>
      <c r="D6" s="877"/>
      <c r="E6" s="877"/>
      <c r="F6" s="877"/>
      <c r="G6" s="877"/>
      <c r="H6" s="877"/>
      <c r="I6" s="877"/>
      <c r="J6" s="877"/>
      <c r="K6" s="877"/>
      <c r="L6" s="877"/>
      <c r="M6" s="877"/>
      <c r="N6" s="877"/>
      <c r="O6" s="877"/>
      <c r="P6" s="877"/>
      <c r="Q6" s="877"/>
      <c r="R6" s="877"/>
      <c r="S6" s="877"/>
      <c r="T6" s="877"/>
      <c r="U6" s="877"/>
      <c r="V6" s="877"/>
      <c r="W6" s="877"/>
      <c r="X6" s="877"/>
      <c r="Y6" s="877"/>
      <c r="Z6" s="877"/>
      <c r="AA6" s="877"/>
      <c r="AB6" s="877"/>
      <c r="AC6" s="877"/>
      <c r="AD6" s="877"/>
      <c r="AE6" s="877"/>
      <c r="AF6" s="877"/>
      <c r="AG6" s="877"/>
      <c r="AH6" s="877"/>
      <c r="AI6" s="877"/>
      <c r="AJ6" s="307"/>
      <c r="AK6" s="307"/>
      <c r="AL6" s="307"/>
      <c r="AM6" s="307"/>
      <c r="AN6" s="307"/>
      <c r="AO6" s="307"/>
      <c r="AP6" s="307"/>
      <c r="AQ6" s="307"/>
      <c r="AR6" s="307"/>
      <c r="AS6" s="307"/>
      <c r="AT6" s="307"/>
      <c r="AU6" s="307"/>
      <c r="AV6" s="307"/>
      <c r="AW6" s="307"/>
      <c r="AX6" s="307"/>
    </row>
    <row r="7" spans="1:50" s="4" customFormat="1" ht="12" customHeight="1">
      <c r="A7" s="879" t="s">
        <v>90</v>
      </c>
      <c r="B7" s="39"/>
      <c r="C7" s="19" t="s">
        <v>90</v>
      </c>
      <c r="D7" s="145">
        <v>202705</v>
      </c>
      <c r="E7" s="39">
        <v>95.9</v>
      </c>
      <c r="F7" s="879" t="s">
        <v>90</v>
      </c>
      <c r="G7" s="39"/>
      <c r="H7" s="19" t="s">
        <v>90</v>
      </c>
      <c r="I7" s="143">
        <v>225621</v>
      </c>
      <c r="J7" s="23">
        <v>95.7</v>
      </c>
      <c r="K7" s="879" t="s">
        <v>90</v>
      </c>
      <c r="L7" s="39"/>
      <c r="M7" s="19" t="s">
        <v>90</v>
      </c>
      <c r="N7" s="143">
        <v>245181</v>
      </c>
      <c r="O7" s="191">
        <f>N7/L8*100</f>
        <v>95.030658677064523</v>
      </c>
      <c r="P7" s="870" t="s">
        <v>90</v>
      </c>
      <c r="Q7" s="130"/>
      <c r="R7" s="19" t="s">
        <v>90</v>
      </c>
      <c r="S7" s="143">
        <v>261852</v>
      </c>
      <c r="T7" s="191">
        <f>S7/Q8*100</f>
        <v>94.46422580330956</v>
      </c>
      <c r="U7" s="870" t="s">
        <v>90</v>
      </c>
      <c r="V7" s="130"/>
      <c r="W7" s="19" t="s">
        <v>90</v>
      </c>
      <c r="X7" s="143">
        <v>314525</v>
      </c>
      <c r="Y7" s="194">
        <f>X7/V8*100</f>
        <v>93.928995920610177</v>
      </c>
      <c r="Z7" s="870" t="s">
        <v>90</v>
      </c>
      <c r="AA7" s="77"/>
      <c r="AB7" s="19" t="s">
        <v>90</v>
      </c>
      <c r="AC7" s="143">
        <v>295094</v>
      </c>
      <c r="AD7" s="194">
        <f>AC7/AA8*100</f>
        <v>93.816445393967143</v>
      </c>
      <c r="AE7" s="870" t="s">
        <v>90</v>
      </c>
      <c r="AF7" s="77"/>
      <c r="AG7" s="19" t="s">
        <v>90</v>
      </c>
      <c r="AH7" s="143">
        <v>304675</v>
      </c>
      <c r="AI7" s="194">
        <f>AH7/AF8*100</f>
        <v>94.322537103654952</v>
      </c>
      <c r="AJ7" s="870" t="s">
        <v>90</v>
      </c>
      <c r="AK7" s="77"/>
      <c r="AL7" s="19" t="s">
        <v>90</v>
      </c>
      <c r="AM7" s="143">
        <v>296419</v>
      </c>
      <c r="AN7" s="194">
        <f>AM7/AK8*100</f>
        <v>94.367596168233518</v>
      </c>
      <c r="AO7" s="870" t="s">
        <v>90</v>
      </c>
      <c r="AP7" s="77"/>
      <c r="AQ7" s="19" t="s">
        <v>90</v>
      </c>
      <c r="AR7" s="143">
        <v>290886</v>
      </c>
      <c r="AS7" s="194">
        <f>AR7/AP8*100</f>
        <v>94.321623356831111</v>
      </c>
      <c r="AT7" s="870" t="s">
        <v>90</v>
      </c>
      <c r="AU7" s="77"/>
      <c r="AV7" s="19" t="s">
        <v>90</v>
      </c>
      <c r="AW7" s="143">
        <v>291044</v>
      </c>
      <c r="AX7" s="194">
        <f>AW7/AU8*100</f>
        <v>94.643530743115804</v>
      </c>
    </row>
    <row r="8" spans="1:50" s="4" customFormat="1" ht="12" customHeight="1">
      <c r="A8" s="879"/>
      <c r="B8" s="63">
        <v>211363</v>
      </c>
      <c r="C8" s="64" t="s">
        <v>91</v>
      </c>
      <c r="D8" s="144">
        <v>6215</v>
      </c>
      <c r="E8" s="65">
        <v>2.9</v>
      </c>
      <c r="F8" s="879"/>
      <c r="G8" s="208">
        <v>235805</v>
      </c>
      <c r="H8" s="64" t="s">
        <v>91</v>
      </c>
      <c r="I8" s="144">
        <v>6977</v>
      </c>
      <c r="J8" s="66">
        <v>3</v>
      </c>
      <c r="K8" s="879"/>
      <c r="L8" s="129">
        <v>258002</v>
      </c>
      <c r="M8" s="64" t="s">
        <v>91</v>
      </c>
      <c r="N8" s="144">
        <v>8985</v>
      </c>
      <c r="O8" s="192">
        <f>N8/L8*100</f>
        <v>3.482531143169433</v>
      </c>
      <c r="P8" s="870"/>
      <c r="Q8" s="129">
        <v>277197</v>
      </c>
      <c r="R8" s="64" t="s">
        <v>91</v>
      </c>
      <c r="S8" s="144">
        <v>10907</v>
      </c>
      <c r="T8" s="192">
        <f>S8/Q8*100</f>
        <v>3.934746768543671</v>
      </c>
      <c r="U8" s="870"/>
      <c r="V8" s="129">
        <v>334854</v>
      </c>
      <c r="W8" s="64" t="s">
        <v>91</v>
      </c>
      <c r="X8" s="144">
        <v>15190</v>
      </c>
      <c r="Y8" s="195">
        <f>X8/V8*100</f>
        <v>4.5363053748797979</v>
      </c>
      <c r="Z8" s="870"/>
      <c r="AA8" s="129">
        <v>314544</v>
      </c>
      <c r="AB8" s="64" t="s">
        <v>91</v>
      </c>
      <c r="AC8" s="144">
        <v>14263</v>
      </c>
      <c r="AD8" s="195">
        <f>AC8/AA8*100</f>
        <v>4.534500737575665</v>
      </c>
      <c r="AE8" s="870"/>
      <c r="AF8" s="129">
        <v>323014</v>
      </c>
      <c r="AG8" s="64" t="s">
        <v>91</v>
      </c>
      <c r="AH8" s="144">
        <v>13543</v>
      </c>
      <c r="AI8" s="195">
        <f>AH8/AF8*100</f>
        <v>4.1926975301380125</v>
      </c>
      <c r="AJ8" s="870"/>
      <c r="AK8" s="129">
        <v>314111</v>
      </c>
      <c r="AL8" s="64" t="s">
        <v>91</v>
      </c>
      <c r="AM8" s="144">
        <v>12769</v>
      </c>
      <c r="AN8" s="195">
        <f>AM8/AK8*100</f>
        <v>4.0651234754593117</v>
      </c>
      <c r="AO8" s="870"/>
      <c r="AP8" s="129">
        <v>308398</v>
      </c>
      <c r="AQ8" s="64" t="s">
        <v>91</v>
      </c>
      <c r="AR8" s="144">
        <v>12386</v>
      </c>
      <c r="AS8" s="195">
        <f>AR8/AP8*100</f>
        <v>4.0162387564121689</v>
      </c>
      <c r="AT8" s="870"/>
      <c r="AU8" s="129">
        <v>307516</v>
      </c>
      <c r="AV8" s="64" t="s">
        <v>91</v>
      </c>
      <c r="AW8" s="144">
        <v>11576</v>
      </c>
      <c r="AX8" s="195">
        <f>AW8/AU8*100</f>
        <v>3.7643569765475613</v>
      </c>
    </row>
    <row r="9" spans="1:50" s="4" customFormat="1" ht="12" customHeight="1">
      <c r="A9" s="879"/>
      <c r="B9" s="39"/>
      <c r="C9" s="19" t="s">
        <v>105</v>
      </c>
      <c r="D9" s="145">
        <v>2443</v>
      </c>
      <c r="E9" s="39">
        <v>1.2</v>
      </c>
      <c r="F9" s="879"/>
      <c r="G9" s="39"/>
      <c r="H9" s="19" t="s">
        <v>105</v>
      </c>
      <c r="I9" s="143">
        <v>3207</v>
      </c>
      <c r="J9" s="39">
        <v>1.4</v>
      </c>
      <c r="K9" s="879"/>
      <c r="L9" s="130"/>
      <c r="M9" s="19" t="s">
        <v>105</v>
      </c>
      <c r="N9" s="143">
        <v>3836</v>
      </c>
      <c r="O9" s="191">
        <f>N9/L8*100</f>
        <v>1.4868101797660482</v>
      </c>
      <c r="P9" s="870"/>
      <c r="Q9" s="130"/>
      <c r="R9" s="19" t="s">
        <v>105</v>
      </c>
      <c r="S9" s="143">
        <v>4438</v>
      </c>
      <c r="T9" s="191">
        <f>S9/Q8*100</f>
        <v>1.6010274281467693</v>
      </c>
      <c r="U9" s="870"/>
      <c r="V9" s="130"/>
      <c r="W9" s="19" t="s">
        <v>105</v>
      </c>
      <c r="X9" s="143">
        <v>5139</v>
      </c>
      <c r="Y9" s="194">
        <f>X9/V8*100</f>
        <v>1.5346987045100253</v>
      </c>
      <c r="Z9" s="870"/>
      <c r="AA9" s="125"/>
      <c r="AB9" s="19" t="s">
        <v>105</v>
      </c>
      <c r="AC9" s="143">
        <v>5187</v>
      </c>
      <c r="AD9" s="194">
        <f>AC9/AA8*100</f>
        <v>1.6490538684571949</v>
      </c>
      <c r="AE9" s="870"/>
      <c r="AF9" s="125"/>
      <c r="AG9" s="19" t="s">
        <v>105</v>
      </c>
      <c r="AH9" s="143">
        <v>4796</v>
      </c>
      <c r="AI9" s="194">
        <f>AH9/AF8*100</f>
        <v>1.4847653662070375</v>
      </c>
      <c r="AJ9" s="870"/>
      <c r="AK9" s="308"/>
      <c r="AL9" s="19" t="s">
        <v>105</v>
      </c>
      <c r="AM9" s="143">
        <v>4923</v>
      </c>
      <c r="AN9" s="194">
        <f>AM9/AK8*100</f>
        <v>1.5672803563071653</v>
      </c>
      <c r="AO9" s="870"/>
      <c r="AP9" s="308"/>
      <c r="AQ9" s="19" t="s">
        <v>105</v>
      </c>
      <c r="AR9" s="143">
        <v>5126</v>
      </c>
      <c r="AS9" s="194">
        <f>AR9/AP8*100</f>
        <v>1.6621378867567236</v>
      </c>
      <c r="AT9" s="870"/>
      <c r="AU9" s="308"/>
      <c r="AV9" s="19" t="s">
        <v>105</v>
      </c>
      <c r="AW9" s="143">
        <v>4896</v>
      </c>
      <c r="AX9" s="194">
        <f>AW9/AU8*100</f>
        <v>1.5921122803366328</v>
      </c>
    </row>
    <row r="10" spans="1:50" s="4" customFormat="1" ht="12" customHeight="1">
      <c r="A10" s="749" t="s">
        <v>91</v>
      </c>
      <c r="B10" s="65"/>
      <c r="C10" s="64" t="s">
        <v>90</v>
      </c>
      <c r="D10" s="144">
        <v>9418</v>
      </c>
      <c r="E10" s="65">
        <v>18.8</v>
      </c>
      <c r="F10" s="871" t="s">
        <v>91</v>
      </c>
      <c r="G10" s="65"/>
      <c r="H10" s="64" t="s">
        <v>90</v>
      </c>
      <c r="I10" s="144">
        <v>10625</v>
      </c>
      <c r="J10" s="65">
        <v>20.6</v>
      </c>
      <c r="K10" s="749" t="s">
        <v>91</v>
      </c>
      <c r="L10" s="131"/>
      <c r="M10" s="64" t="s">
        <v>90</v>
      </c>
      <c r="N10" s="144">
        <v>9472</v>
      </c>
      <c r="O10" s="192">
        <f>N10/L11*100</f>
        <v>18.950064020486558</v>
      </c>
      <c r="P10" s="871" t="s">
        <v>91</v>
      </c>
      <c r="Q10" s="131"/>
      <c r="R10" s="64" t="s">
        <v>90</v>
      </c>
      <c r="S10" s="144">
        <v>8195</v>
      </c>
      <c r="T10" s="192">
        <f>S10/Q11*100</f>
        <v>18.855985826373072</v>
      </c>
      <c r="U10" s="871" t="s">
        <v>91</v>
      </c>
      <c r="V10" s="131"/>
      <c r="W10" s="64" t="s">
        <v>90</v>
      </c>
      <c r="X10" s="144">
        <v>7485</v>
      </c>
      <c r="Y10" s="195">
        <f>X10/V11*100</f>
        <v>18.935944140862173</v>
      </c>
      <c r="Z10" s="871" t="s">
        <v>91</v>
      </c>
      <c r="AA10" s="126"/>
      <c r="AB10" s="64" t="s">
        <v>90</v>
      </c>
      <c r="AC10" s="144">
        <v>7084</v>
      </c>
      <c r="AD10" s="195">
        <f>AC10/AA11*100</f>
        <v>19.814830354395681</v>
      </c>
      <c r="AE10" s="871" t="s">
        <v>91</v>
      </c>
      <c r="AF10" s="126"/>
      <c r="AG10" s="64" t="s">
        <v>90</v>
      </c>
      <c r="AH10" s="144">
        <v>6805</v>
      </c>
      <c r="AI10" s="195">
        <f>AH10/AF11*100</f>
        <v>20.202470015437594</v>
      </c>
      <c r="AJ10" s="871" t="s">
        <v>91</v>
      </c>
      <c r="AK10" s="309"/>
      <c r="AL10" s="64" t="s">
        <v>90</v>
      </c>
      <c r="AM10" s="144">
        <v>7356</v>
      </c>
      <c r="AN10" s="195">
        <f>AM10/AK11*100</f>
        <v>21.930059923083803</v>
      </c>
      <c r="AO10" s="871" t="s">
        <v>91</v>
      </c>
      <c r="AP10" s="309"/>
      <c r="AQ10" s="64" t="s">
        <v>90</v>
      </c>
      <c r="AR10" s="144">
        <v>7107</v>
      </c>
      <c r="AS10" s="195">
        <f>AR10/AP11*100</f>
        <v>20.601194272131718</v>
      </c>
      <c r="AT10" s="871" t="s">
        <v>91</v>
      </c>
      <c r="AU10" s="309"/>
      <c r="AV10" s="64" t="s">
        <v>90</v>
      </c>
      <c r="AW10" s="144">
        <v>7247</v>
      </c>
      <c r="AX10" s="195">
        <f>AW10/AU11*100</f>
        <v>19.715436095543829</v>
      </c>
    </row>
    <row r="11" spans="1:50" s="4" customFormat="1" ht="12" customHeight="1">
      <c r="A11" s="749"/>
      <c r="B11" s="40">
        <v>50023</v>
      </c>
      <c r="C11" s="19" t="s">
        <v>91</v>
      </c>
      <c r="D11" s="145">
        <v>37289</v>
      </c>
      <c r="E11" s="39">
        <v>74.5</v>
      </c>
      <c r="F11" s="871"/>
      <c r="G11" s="209">
        <v>51518</v>
      </c>
      <c r="H11" s="19" t="s">
        <v>91</v>
      </c>
      <c r="I11" s="143">
        <v>37183</v>
      </c>
      <c r="J11" s="39">
        <v>72.2</v>
      </c>
      <c r="K11" s="749"/>
      <c r="L11" s="132">
        <v>49984</v>
      </c>
      <c r="M11" s="19" t="s">
        <v>91</v>
      </c>
      <c r="N11" s="143">
        <v>36586</v>
      </c>
      <c r="O11" s="191">
        <f>N11/L11*100</f>
        <v>73.195422535211264</v>
      </c>
      <c r="P11" s="871"/>
      <c r="Q11" s="132">
        <v>43461</v>
      </c>
      <c r="R11" s="19" t="s">
        <v>91</v>
      </c>
      <c r="S11" s="143">
        <v>31416</v>
      </c>
      <c r="T11" s="191">
        <f>S11/Q11*100</f>
        <v>72.285497342444955</v>
      </c>
      <c r="U11" s="871"/>
      <c r="V11" s="132">
        <v>39528</v>
      </c>
      <c r="W11" s="19" t="s">
        <v>91</v>
      </c>
      <c r="X11" s="143">
        <v>28619</v>
      </c>
      <c r="Y11" s="194">
        <f>X11/V11*100</f>
        <v>72.401841732442833</v>
      </c>
      <c r="Z11" s="871"/>
      <c r="AA11" s="132">
        <v>35751</v>
      </c>
      <c r="AB11" s="19" t="s">
        <v>91</v>
      </c>
      <c r="AC11" s="143">
        <v>25157</v>
      </c>
      <c r="AD11" s="197">
        <f>AC11/AA11*100</f>
        <v>70.367262454197089</v>
      </c>
      <c r="AE11" s="871"/>
      <c r="AF11" s="132">
        <v>33684</v>
      </c>
      <c r="AG11" s="19" t="s">
        <v>91</v>
      </c>
      <c r="AH11" s="143">
        <v>23560</v>
      </c>
      <c r="AI11" s="197">
        <f>AH11/AF11*100</f>
        <v>69.944187151169686</v>
      </c>
      <c r="AJ11" s="871"/>
      <c r="AK11" s="132">
        <v>33543</v>
      </c>
      <c r="AL11" s="19" t="s">
        <v>91</v>
      </c>
      <c r="AM11" s="143">
        <v>22917</v>
      </c>
      <c r="AN11" s="197">
        <f>AM11/AK11*100</f>
        <v>68.321259279134253</v>
      </c>
      <c r="AO11" s="871"/>
      <c r="AP11" s="132">
        <v>34498</v>
      </c>
      <c r="AQ11" s="19" t="s">
        <v>91</v>
      </c>
      <c r="AR11" s="143">
        <v>23983</v>
      </c>
      <c r="AS11" s="197">
        <f>AR11/AP11*100</f>
        <v>69.519972172299845</v>
      </c>
      <c r="AT11" s="871"/>
      <c r="AU11" s="132">
        <v>36758</v>
      </c>
      <c r="AV11" s="19" t="s">
        <v>91</v>
      </c>
      <c r="AW11" s="143">
        <v>26001</v>
      </c>
      <c r="AX11" s="197">
        <f>AW11/AU11*100</f>
        <v>70.735622177485169</v>
      </c>
    </row>
    <row r="12" spans="1:50" s="4" customFormat="1" ht="12" customHeight="1">
      <c r="A12" s="749"/>
      <c r="B12" s="65"/>
      <c r="C12" s="64" t="s">
        <v>105</v>
      </c>
      <c r="D12" s="144">
        <v>3316</v>
      </c>
      <c r="E12" s="65">
        <v>6.6</v>
      </c>
      <c r="F12" s="871"/>
      <c r="G12" s="65"/>
      <c r="H12" s="64" t="s">
        <v>105</v>
      </c>
      <c r="I12" s="144">
        <v>3710</v>
      </c>
      <c r="J12" s="65">
        <v>7.2</v>
      </c>
      <c r="K12" s="749"/>
      <c r="L12" s="131"/>
      <c r="M12" s="64" t="s">
        <v>105</v>
      </c>
      <c r="N12" s="144">
        <v>3926</v>
      </c>
      <c r="O12" s="192">
        <f>N12/L11*100</f>
        <v>7.8545134443021762</v>
      </c>
      <c r="P12" s="871"/>
      <c r="Q12" s="131"/>
      <c r="R12" s="64" t="s">
        <v>105</v>
      </c>
      <c r="S12" s="144">
        <v>3850</v>
      </c>
      <c r="T12" s="192">
        <f>S12/Q11*100</f>
        <v>8.85851683118198</v>
      </c>
      <c r="U12" s="871"/>
      <c r="V12" s="131"/>
      <c r="W12" s="64" t="s">
        <v>105</v>
      </c>
      <c r="X12" s="144">
        <v>3424</v>
      </c>
      <c r="Y12" s="195">
        <f>X12/V11*100</f>
        <v>8.6622141266949999</v>
      </c>
      <c r="Z12" s="871"/>
      <c r="AA12" s="126"/>
      <c r="AB12" s="64" t="s">
        <v>105</v>
      </c>
      <c r="AC12" s="144">
        <v>3510</v>
      </c>
      <c r="AD12" s="195">
        <f>AC12/AA11*100</f>
        <v>9.8179071914072331</v>
      </c>
      <c r="AE12" s="871"/>
      <c r="AF12" s="126"/>
      <c r="AG12" s="64" t="s">
        <v>105</v>
      </c>
      <c r="AH12" s="144">
        <v>3319</v>
      </c>
      <c r="AI12" s="195">
        <f>AH12/AF11*100</f>
        <v>9.8533428333927091</v>
      </c>
      <c r="AJ12" s="871"/>
      <c r="AK12" s="309"/>
      <c r="AL12" s="64" t="s">
        <v>105</v>
      </c>
      <c r="AM12" s="144">
        <v>3270</v>
      </c>
      <c r="AN12" s="195">
        <f>AM12/AK11*100</f>
        <v>9.748680797781951</v>
      </c>
      <c r="AO12" s="871"/>
      <c r="AP12" s="309"/>
      <c r="AQ12" s="64" t="s">
        <v>105</v>
      </c>
      <c r="AR12" s="144">
        <v>3408</v>
      </c>
      <c r="AS12" s="195">
        <f>AR12/AP11*100</f>
        <v>9.8788335555684395</v>
      </c>
      <c r="AT12" s="871"/>
      <c r="AU12" s="309"/>
      <c r="AV12" s="64" t="s">
        <v>105</v>
      </c>
      <c r="AW12" s="144">
        <v>3510</v>
      </c>
      <c r="AX12" s="195">
        <f>AW12/AU11*100</f>
        <v>9.548941726971</v>
      </c>
    </row>
    <row r="13" spans="1:50" s="4" customFormat="1" ht="12" customHeight="1">
      <c r="A13" s="879" t="s">
        <v>105</v>
      </c>
      <c r="B13" s="39"/>
      <c r="C13" s="19" t="s">
        <v>90</v>
      </c>
      <c r="D13" s="145">
        <v>1437</v>
      </c>
      <c r="E13" s="39">
        <v>12.5</v>
      </c>
      <c r="F13" s="879" t="s">
        <v>105</v>
      </c>
      <c r="G13" s="39"/>
      <c r="H13" s="19" t="s">
        <v>90</v>
      </c>
      <c r="I13" s="143">
        <v>2221</v>
      </c>
      <c r="J13" s="39">
        <v>16.8</v>
      </c>
      <c r="K13" s="879" t="s">
        <v>105</v>
      </c>
      <c r="L13" s="130"/>
      <c r="M13" s="19" t="s">
        <v>90</v>
      </c>
      <c r="N13" s="143">
        <v>2323</v>
      </c>
      <c r="O13" s="191">
        <f>N13/L14*100</f>
        <v>16.651136119274604</v>
      </c>
      <c r="P13" s="870" t="s">
        <v>105</v>
      </c>
      <c r="Q13" s="130"/>
      <c r="R13" s="19" t="s">
        <v>90</v>
      </c>
      <c r="S13" s="143">
        <v>2410</v>
      </c>
      <c r="T13" s="191">
        <f>S13/Q14*100</f>
        <v>16.52042774883466</v>
      </c>
      <c r="U13" s="870" t="s">
        <v>105</v>
      </c>
      <c r="V13" s="130"/>
      <c r="W13" s="19" t="s">
        <v>90</v>
      </c>
      <c r="X13" s="143">
        <v>2338</v>
      </c>
      <c r="Y13" s="194">
        <f>X13/V14*100</f>
        <v>14.939297124600639</v>
      </c>
      <c r="Z13" s="870" t="s">
        <v>105</v>
      </c>
      <c r="AA13" s="125"/>
      <c r="AB13" s="19" t="s">
        <v>90</v>
      </c>
      <c r="AC13" s="143">
        <v>2342</v>
      </c>
      <c r="AD13" s="197">
        <f>AC13/AA14*100</f>
        <v>14.626530102423182</v>
      </c>
      <c r="AE13" s="870" t="s">
        <v>105</v>
      </c>
      <c r="AF13" s="125"/>
      <c r="AG13" s="19" t="s">
        <v>90</v>
      </c>
      <c r="AH13" s="143">
        <v>2375</v>
      </c>
      <c r="AI13" s="197">
        <f>AH13/AF14*100</f>
        <v>15.567645516518091</v>
      </c>
      <c r="AJ13" s="870" t="s">
        <v>105</v>
      </c>
      <c r="AK13" s="308"/>
      <c r="AL13" s="19" t="s">
        <v>90</v>
      </c>
      <c r="AM13" s="143">
        <v>2133</v>
      </c>
      <c r="AN13" s="197">
        <f>AM13/AK14*100</f>
        <v>14.249448860979358</v>
      </c>
      <c r="AO13" s="870" t="s">
        <v>105</v>
      </c>
      <c r="AP13" s="308"/>
      <c r="AQ13" s="19" t="s">
        <v>90</v>
      </c>
      <c r="AR13" s="143">
        <v>1970</v>
      </c>
      <c r="AS13" s="197">
        <f>AR13/AP14*100</f>
        <v>13.194909578030812</v>
      </c>
      <c r="AT13" s="870" t="s">
        <v>105</v>
      </c>
      <c r="AU13" s="308"/>
      <c r="AV13" s="19" t="s">
        <v>90</v>
      </c>
      <c r="AW13" s="143">
        <v>1884</v>
      </c>
      <c r="AX13" s="197">
        <f>AW13/AU14*100</f>
        <v>12.559162722485167</v>
      </c>
    </row>
    <row r="14" spans="1:50" s="4" customFormat="1" ht="12" customHeight="1">
      <c r="A14" s="879"/>
      <c r="B14" s="63">
        <v>11525</v>
      </c>
      <c r="C14" s="64" t="s">
        <v>91</v>
      </c>
      <c r="D14" s="144">
        <v>2850</v>
      </c>
      <c r="E14" s="65">
        <v>24.7</v>
      </c>
      <c r="F14" s="879"/>
      <c r="G14" s="208">
        <v>13227</v>
      </c>
      <c r="H14" s="64" t="s">
        <v>91</v>
      </c>
      <c r="I14" s="144">
        <v>4064</v>
      </c>
      <c r="J14" s="65">
        <v>30.7</v>
      </c>
      <c r="K14" s="879"/>
      <c r="L14" s="129">
        <v>13951</v>
      </c>
      <c r="M14" s="64" t="s">
        <v>91</v>
      </c>
      <c r="N14" s="144">
        <v>4364</v>
      </c>
      <c r="O14" s="192">
        <f>N14/L14*100</f>
        <v>31.280911762597661</v>
      </c>
      <c r="P14" s="870"/>
      <c r="Q14" s="129">
        <v>14588</v>
      </c>
      <c r="R14" s="64" t="s">
        <v>91</v>
      </c>
      <c r="S14" s="144">
        <v>4329</v>
      </c>
      <c r="T14" s="192">
        <f>S14/Q14*100</f>
        <v>29.675075404442008</v>
      </c>
      <c r="U14" s="870"/>
      <c r="V14" s="129">
        <v>15650</v>
      </c>
      <c r="W14" s="64" t="s">
        <v>91</v>
      </c>
      <c r="X14" s="144">
        <v>4455</v>
      </c>
      <c r="Y14" s="195">
        <f>X14/V14*100</f>
        <v>28.466453674121407</v>
      </c>
      <c r="Z14" s="870"/>
      <c r="AA14" s="129">
        <v>16012</v>
      </c>
      <c r="AB14" s="64" t="s">
        <v>91</v>
      </c>
      <c r="AC14" s="144">
        <v>4570</v>
      </c>
      <c r="AD14" s="195">
        <f>AC14/AA14*100</f>
        <v>28.54109417936548</v>
      </c>
      <c r="AE14" s="870"/>
      <c r="AF14" s="129">
        <v>15256</v>
      </c>
      <c r="AG14" s="64" t="s">
        <v>91</v>
      </c>
      <c r="AH14" s="144">
        <v>3846</v>
      </c>
      <c r="AI14" s="195">
        <f>AH14/AF14*100</f>
        <v>25.209753539590977</v>
      </c>
      <c r="AJ14" s="870"/>
      <c r="AK14" s="129">
        <v>14969</v>
      </c>
      <c r="AL14" s="64" t="s">
        <v>91</v>
      </c>
      <c r="AM14" s="144">
        <v>3449</v>
      </c>
      <c r="AN14" s="195">
        <f>AM14/AK14*100</f>
        <v>23.040951299351995</v>
      </c>
      <c r="AO14" s="870"/>
      <c r="AP14" s="129">
        <v>14930</v>
      </c>
      <c r="AQ14" s="64" t="s">
        <v>91</v>
      </c>
      <c r="AR14" s="144">
        <v>3408</v>
      </c>
      <c r="AS14" s="195">
        <f>AR14/AP14*100</f>
        <v>22.826523777628935</v>
      </c>
      <c r="AT14" s="870"/>
      <c r="AU14" s="129">
        <v>15001</v>
      </c>
      <c r="AV14" s="64" t="s">
        <v>91</v>
      </c>
      <c r="AW14" s="144">
        <v>3053</v>
      </c>
      <c r="AX14" s="195">
        <f>AW14/AU14*100</f>
        <v>20.351976534897673</v>
      </c>
    </row>
    <row r="15" spans="1:50" s="4" customFormat="1" ht="12" customHeight="1">
      <c r="A15" s="880"/>
      <c r="B15" s="41"/>
      <c r="C15" s="20" t="s">
        <v>105</v>
      </c>
      <c r="D15" s="147">
        <v>7238</v>
      </c>
      <c r="E15" s="41">
        <v>62.8</v>
      </c>
      <c r="F15" s="880"/>
      <c r="G15" s="41"/>
      <c r="H15" s="20" t="s">
        <v>105</v>
      </c>
      <c r="I15" s="148">
        <v>6942</v>
      </c>
      <c r="J15" s="41">
        <v>52.5</v>
      </c>
      <c r="K15" s="880"/>
      <c r="L15" s="133"/>
      <c r="M15" s="20" t="s">
        <v>105</v>
      </c>
      <c r="N15" s="148">
        <v>7264</v>
      </c>
      <c r="O15" s="193">
        <f>N15/L14*100</f>
        <v>52.067952118127735</v>
      </c>
      <c r="P15" s="872"/>
      <c r="Q15" s="133"/>
      <c r="R15" s="20" t="s">
        <v>105</v>
      </c>
      <c r="S15" s="148">
        <v>7849</v>
      </c>
      <c r="T15" s="193">
        <f>S15/Q14*100</f>
        <v>53.804496846723339</v>
      </c>
      <c r="U15" s="872"/>
      <c r="V15" s="133"/>
      <c r="W15" s="20" t="s">
        <v>105</v>
      </c>
      <c r="X15" s="148">
        <v>8857</v>
      </c>
      <c r="Y15" s="196">
        <f>X15/V14*100</f>
        <v>56.594249201277961</v>
      </c>
      <c r="Z15" s="872"/>
      <c r="AA15" s="84"/>
      <c r="AB15" s="20" t="s">
        <v>105</v>
      </c>
      <c r="AC15" s="148">
        <v>9100</v>
      </c>
      <c r="AD15" s="198">
        <f>AC15/AA14*100</f>
        <v>56.832375718211338</v>
      </c>
      <c r="AE15" s="872"/>
      <c r="AF15" s="84"/>
      <c r="AG15" s="20" t="s">
        <v>105</v>
      </c>
      <c r="AH15" s="148">
        <v>9035</v>
      </c>
      <c r="AI15" s="198">
        <f>AH15/AF14*100</f>
        <v>59.222600943890924</v>
      </c>
      <c r="AJ15" s="872"/>
      <c r="AK15" s="84"/>
      <c r="AL15" s="20" t="s">
        <v>105</v>
      </c>
      <c r="AM15" s="148">
        <v>9387</v>
      </c>
      <c r="AN15" s="198">
        <f>AM15/AK14*100</f>
        <v>62.709599839668648</v>
      </c>
      <c r="AO15" s="872"/>
      <c r="AP15" s="84"/>
      <c r="AQ15" s="20" t="s">
        <v>105</v>
      </c>
      <c r="AR15" s="148">
        <v>9552</v>
      </c>
      <c r="AS15" s="198">
        <f>AR15/AP14*100</f>
        <v>63.978566644340248</v>
      </c>
      <c r="AT15" s="872"/>
      <c r="AU15" s="84"/>
      <c r="AV15" s="20" t="s">
        <v>105</v>
      </c>
      <c r="AW15" s="148">
        <v>10064</v>
      </c>
      <c r="AX15" s="198">
        <f>AW15/AU14*100</f>
        <v>67.088860742617157</v>
      </c>
    </row>
    <row r="16" spans="1:50" ht="12" customHeight="1">
      <c r="A16" s="878" t="s">
        <v>98</v>
      </c>
      <c r="B16" s="878"/>
      <c r="C16" s="878"/>
      <c r="D16" s="878"/>
      <c r="E16" s="878"/>
      <c r="F16" s="878"/>
      <c r="G16" s="878"/>
      <c r="H16" s="878"/>
      <c r="I16" s="878"/>
      <c r="J16" s="878"/>
      <c r="K16" s="878"/>
      <c r="L16" s="878"/>
      <c r="M16" s="878"/>
      <c r="N16" s="878"/>
      <c r="O16" s="878"/>
      <c r="P16" s="878"/>
      <c r="Q16" s="878"/>
      <c r="R16" s="878"/>
      <c r="S16" s="878"/>
      <c r="T16" s="878"/>
      <c r="U16" s="878"/>
      <c r="V16" s="878"/>
      <c r="W16" s="878"/>
      <c r="X16" s="878"/>
      <c r="Y16" s="878"/>
      <c r="Z16" s="878"/>
      <c r="AA16" s="878"/>
      <c r="AB16" s="878"/>
      <c r="AC16" s="878"/>
      <c r="AD16" s="878"/>
      <c r="AE16" s="878"/>
      <c r="AF16" s="878"/>
      <c r="AG16" s="878"/>
      <c r="AH16" s="878"/>
      <c r="AI16" s="878"/>
      <c r="AJ16" s="307"/>
      <c r="AK16" s="307"/>
      <c r="AL16" s="307"/>
      <c r="AM16" s="307"/>
      <c r="AN16" s="307"/>
      <c r="AO16" s="307"/>
      <c r="AP16" s="307"/>
      <c r="AQ16" s="307"/>
      <c r="AR16" s="307"/>
      <c r="AS16" s="307"/>
      <c r="AT16" s="307"/>
      <c r="AU16" s="307"/>
      <c r="AV16" s="307"/>
      <c r="AW16" s="307"/>
      <c r="AX16" s="307"/>
    </row>
    <row r="17" spans="1:50" s="4" customFormat="1" ht="12" customHeight="1">
      <c r="A17" s="879" t="s">
        <v>90</v>
      </c>
      <c r="B17" s="39"/>
      <c r="C17" s="19" t="s">
        <v>90</v>
      </c>
      <c r="D17" s="145">
        <v>109158</v>
      </c>
      <c r="E17" s="39">
        <v>95.9</v>
      </c>
      <c r="F17" s="879" t="s">
        <v>90</v>
      </c>
      <c r="G17" s="39"/>
      <c r="H17" s="19" t="s">
        <v>90</v>
      </c>
      <c r="I17" s="143">
        <v>116280</v>
      </c>
      <c r="J17" s="39">
        <v>95.8</v>
      </c>
      <c r="K17" s="879" t="s">
        <v>90</v>
      </c>
      <c r="L17" s="39"/>
      <c r="M17" s="19" t="s">
        <v>90</v>
      </c>
      <c r="N17" s="143">
        <v>125273</v>
      </c>
      <c r="O17" s="191">
        <f>N17/L18*100</f>
        <v>95.158264145783804</v>
      </c>
      <c r="P17" s="870" t="s">
        <v>90</v>
      </c>
      <c r="Q17" s="130"/>
      <c r="R17" s="19" t="s">
        <v>90</v>
      </c>
      <c r="S17" s="143">
        <v>134137</v>
      </c>
      <c r="T17" s="191">
        <f>S17/Q18*100</f>
        <v>94.816568883862303</v>
      </c>
      <c r="U17" s="870" t="s">
        <v>90</v>
      </c>
      <c r="V17" s="130"/>
      <c r="W17" s="19" t="s">
        <v>90</v>
      </c>
      <c r="X17" s="143">
        <v>171446</v>
      </c>
      <c r="Y17" s="194">
        <f>X17/V18*100</f>
        <v>94.183504180537696</v>
      </c>
      <c r="Z17" s="870" t="s">
        <v>90</v>
      </c>
      <c r="AA17" s="77"/>
      <c r="AB17" s="19" t="s">
        <v>90</v>
      </c>
      <c r="AC17" s="149">
        <v>152114</v>
      </c>
      <c r="AD17" s="197">
        <f>AC17/AA18*100</f>
        <v>94.154421322373395</v>
      </c>
      <c r="AE17" s="870" t="s">
        <v>90</v>
      </c>
      <c r="AF17" s="77"/>
      <c r="AG17" s="19" t="s">
        <v>90</v>
      </c>
      <c r="AH17" s="149">
        <v>155913</v>
      </c>
      <c r="AI17" s="197">
        <f>AH17/AF18*100</f>
        <v>94.699344023323619</v>
      </c>
      <c r="AJ17" s="870" t="s">
        <v>90</v>
      </c>
      <c r="AK17" s="77"/>
      <c r="AL17" s="19" t="s">
        <v>90</v>
      </c>
      <c r="AM17" s="149">
        <v>151176</v>
      </c>
      <c r="AN17" s="197">
        <f>AM17/AK18*100</f>
        <v>94.812696381869841</v>
      </c>
      <c r="AO17" s="870" t="s">
        <v>90</v>
      </c>
      <c r="AP17" s="77"/>
      <c r="AQ17" s="19" t="s">
        <v>90</v>
      </c>
      <c r="AR17" s="149">
        <v>147299</v>
      </c>
      <c r="AS17" s="197">
        <f>AR17/AP18*100</f>
        <v>94.75529423873607</v>
      </c>
      <c r="AT17" s="870" t="s">
        <v>90</v>
      </c>
      <c r="AU17" s="77"/>
      <c r="AV17" s="19" t="s">
        <v>90</v>
      </c>
      <c r="AW17" s="149">
        <v>145698</v>
      </c>
      <c r="AX17" s="197">
        <f>AW17/AU18*100</f>
        <v>94.952523086748826</v>
      </c>
    </row>
    <row r="18" spans="1:50" s="4" customFormat="1" ht="12" customHeight="1">
      <c r="A18" s="879"/>
      <c r="B18" s="63">
        <v>113798</v>
      </c>
      <c r="C18" s="64" t="s">
        <v>91</v>
      </c>
      <c r="D18" s="144">
        <v>3363</v>
      </c>
      <c r="E18" s="66">
        <v>3</v>
      </c>
      <c r="F18" s="879"/>
      <c r="G18" s="208">
        <v>121353</v>
      </c>
      <c r="H18" s="64" t="s">
        <v>91</v>
      </c>
      <c r="I18" s="144">
        <v>3465</v>
      </c>
      <c r="J18" s="65">
        <v>2.9</v>
      </c>
      <c r="K18" s="879"/>
      <c r="L18" s="129">
        <v>131647</v>
      </c>
      <c r="M18" s="64" t="s">
        <v>91</v>
      </c>
      <c r="N18" s="144">
        <v>4531</v>
      </c>
      <c r="O18" s="192">
        <f>N18/L18*100</f>
        <v>3.4417799114298084</v>
      </c>
      <c r="P18" s="870"/>
      <c r="Q18" s="129">
        <v>141470</v>
      </c>
      <c r="R18" s="64" t="s">
        <v>91</v>
      </c>
      <c r="S18" s="144">
        <v>5345</v>
      </c>
      <c r="T18" s="192">
        <f>S18/Q18*100</f>
        <v>3.7781861878843572</v>
      </c>
      <c r="U18" s="870"/>
      <c r="V18" s="129">
        <v>182034</v>
      </c>
      <c r="W18" s="64" t="s">
        <v>91</v>
      </c>
      <c r="X18" s="144">
        <v>8076</v>
      </c>
      <c r="Y18" s="195">
        <f>X18/V18*100</f>
        <v>4.4365338343386398</v>
      </c>
      <c r="Z18" s="870"/>
      <c r="AA18" s="129">
        <v>161558</v>
      </c>
      <c r="AB18" s="64" t="s">
        <v>91</v>
      </c>
      <c r="AC18" s="144">
        <v>7081</v>
      </c>
      <c r="AD18" s="195">
        <f>AC18/AA18*100</f>
        <v>4.3829460627143195</v>
      </c>
      <c r="AE18" s="870"/>
      <c r="AF18" s="129">
        <v>164640</v>
      </c>
      <c r="AG18" s="64" t="s">
        <v>91</v>
      </c>
      <c r="AH18" s="144">
        <v>6594</v>
      </c>
      <c r="AI18" s="195">
        <f>AH18/AF18*100</f>
        <v>4.0051020408163263</v>
      </c>
      <c r="AJ18" s="870"/>
      <c r="AK18" s="129">
        <v>159447</v>
      </c>
      <c r="AL18" s="64" t="s">
        <v>91</v>
      </c>
      <c r="AM18" s="144">
        <v>6090</v>
      </c>
      <c r="AN18" s="195">
        <f>AM18/AK18*100</f>
        <v>3.8194509774407797</v>
      </c>
      <c r="AO18" s="870"/>
      <c r="AP18" s="129">
        <v>155452</v>
      </c>
      <c r="AQ18" s="64" t="s">
        <v>91</v>
      </c>
      <c r="AR18" s="144">
        <v>5845</v>
      </c>
      <c r="AS18" s="195">
        <f>AR18/AP18*100</f>
        <v>3.7600030877698578</v>
      </c>
      <c r="AT18" s="870"/>
      <c r="AU18" s="129">
        <v>153443</v>
      </c>
      <c r="AV18" s="64" t="s">
        <v>91</v>
      </c>
      <c r="AW18" s="144">
        <v>5514</v>
      </c>
      <c r="AX18" s="195">
        <f>AW18/AU18*100</f>
        <v>3.5935168108027082</v>
      </c>
    </row>
    <row r="19" spans="1:50" s="4" customFormat="1" ht="12" customHeight="1">
      <c r="A19" s="879"/>
      <c r="B19" s="39"/>
      <c r="C19" s="19" t="s">
        <v>105</v>
      </c>
      <c r="D19" s="145">
        <v>1277</v>
      </c>
      <c r="E19" s="39">
        <v>1.1000000000000001</v>
      </c>
      <c r="F19" s="879"/>
      <c r="G19" s="39"/>
      <c r="H19" s="19" t="s">
        <v>105</v>
      </c>
      <c r="I19" s="143">
        <v>1608</v>
      </c>
      <c r="J19" s="39">
        <v>1.3</v>
      </c>
      <c r="K19" s="879"/>
      <c r="L19" s="130"/>
      <c r="M19" s="19" t="s">
        <v>105</v>
      </c>
      <c r="N19" s="143">
        <v>1843</v>
      </c>
      <c r="O19" s="191">
        <f>N19/L18*100</f>
        <v>1.399955942786391</v>
      </c>
      <c r="P19" s="870"/>
      <c r="Q19" s="130"/>
      <c r="R19" s="19" t="s">
        <v>105</v>
      </c>
      <c r="S19" s="143">
        <v>1988</v>
      </c>
      <c r="T19" s="191">
        <f>S19/Q18*100</f>
        <v>1.4052449282533399</v>
      </c>
      <c r="U19" s="870"/>
      <c r="V19" s="130"/>
      <c r="W19" s="19" t="s">
        <v>105</v>
      </c>
      <c r="X19" s="143">
        <v>2512</v>
      </c>
      <c r="Y19" s="194">
        <f>X19/V18*100</f>
        <v>1.3799619851236582</v>
      </c>
      <c r="Z19" s="870"/>
      <c r="AA19" s="136"/>
      <c r="AB19" s="19" t="s">
        <v>105</v>
      </c>
      <c r="AC19" s="149">
        <v>2363</v>
      </c>
      <c r="AD19" s="197">
        <f>AC19/AA18*100</f>
        <v>1.4626326149122915</v>
      </c>
      <c r="AE19" s="870"/>
      <c r="AF19" s="136"/>
      <c r="AG19" s="19" t="s">
        <v>105</v>
      </c>
      <c r="AH19" s="149">
        <v>2133</v>
      </c>
      <c r="AI19" s="197">
        <f>AH19/AF18*100</f>
        <v>1.2955539358600583</v>
      </c>
      <c r="AJ19" s="870"/>
      <c r="AK19" s="136"/>
      <c r="AL19" s="19" t="s">
        <v>105</v>
      </c>
      <c r="AM19" s="149">
        <v>2181</v>
      </c>
      <c r="AN19" s="197">
        <f>AM19/AK18*100</f>
        <v>1.3678526406893827</v>
      </c>
      <c r="AO19" s="870"/>
      <c r="AP19" s="136"/>
      <c r="AQ19" s="19" t="s">
        <v>105</v>
      </c>
      <c r="AR19" s="149">
        <v>2308</v>
      </c>
      <c r="AS19" s="197">
        <f>AR19/AP18*100</f>
        <v>1.4847026734940689</v>
      </c>
      <c r="AT19" s="870"/>
      <c r="AU19" s="136"/>
      <c r="AV19" s="19" t="s">
        <v>105</v>
      </c>
      <c r="AW19" s="149">
        <v>2231</v>
      </c>
      <c r="AX19" s="197">
        <f>AW19/AU18*100</f>
        <v>1.4539601024484661</v>
      </c>
    </row>
    <row r="20" spans="1:50" s="4" customFormat="1" ht="12" customHeight="1">
      <c r="A20" s="749" t="s">
        <v>91</v>
      </c>
      <c r="B20" s="65"/>
      <c r="C20" s="64" t="s">
        <v>90</v>
      </c>
      <c r="D20" s="144">
        <v>3848</v>
      </c>
      <c r="E20" s="65">
        <v>15.5</v>
      </c>
      <c r="F20" s="871" t="s">
        <v>91</v>
      </c>
      <c r="G20" s="65"/>
      <c r="H20" s="64" t="s">
        <v>90</v>
      </c>
      <c r="I20" s="144">
        <v>4742</v>
      </c>
      <c r="J20" s="65">
        <v>18.8</v>
      </c>
      <c r="K20" s="749" t="s">
        <v>91</v>
      </c>
      <c r="L20" s="131"/>
      <c r="M20" s="64" t="s">
        <v>90</v>
      </c>
      <c r="N20" s="144">
        <v>4096</v>
      </c>
      <c r="O20" s="192">
        <f>N20/L21*100</f>
        <v>16.607200778462534</v>
      </c>
      <c r="P20" s="871" t="s">
        <v>91</v>
      </c>
      <c r="Q20" s="131"/>
      <c r="R20" s="64" t="s">
        <v>90</v>
      </c>
      <c r="S20" s="144">
        <v>3845</v>
      </c>
      <c r="T20" s="192">
        <f>S20/Q21*100</f>
        <v>17.114751179560226</v>
      </c>
      <c r="U20" s="871" t="s">
        <v>91</v>
      </c>
      <c r="V20" s="131"/>
      <c r="W20" s="64" t="s">
        <v>90</v>
      </c>
      <c r="X20" s="144">
        <v>3640</v>
      </c>
      <c r="Y20" s="195">
        <f>X20/V21*100</f>
        <v>16.97286207218129</v>
      </c>
      <c r="Z20" s="871" t="s">
        <v>91</v>
      </c>
      <c r="AA20" s="129"/>
      <c r="AB20" s="64" t="s">
        <v>90</v>
      </c>
      <c r="AC20" s="144">
        <v>3247</v>
      </c>
      <c r="AD20" s="195">
        <f>AC20/AA21*100</f>
        <v>17.854393489497415</v>
      </c>
      <c r="AE20" s="871" t="s">
        <v>91</v>
      </c>
      <c r="AF20" s="129"/>
      <c r="AG20" s="64" t="s">
        <v>90</v>
      </c>
      <c r="AH20" s="144">
        <v>3075</v>
      </c>
      <c r="AI20" s="195">
        <f>AH20/AF21*100</f>
        <v>18.34397184274891</v>
      </c>
      <c r="AJ20" s="871" t="s">
        <v>91</v>
      </c>
      <c r="AK20" s="129"/>
      <c r="AL20" s="64" t="s">
        <v>90</v>
      </c>
      <c r="AM20" s="144">
        <v>3358</v>
      </c>
      <c r="AN20" s="195">
        <f>AM20/AK21*100</f>
        <v>20.175438596491226</v>
      </c>
      <c r="AO20" s="871" t="s">
        <v>91</v>
      </c>
      <c r="AP20" s="129"/>
      <c r="AQ20" s="64" t="s">
        <v>90</v>
      </c>
      <c r="AR20" s="144">
        <v>3271</v>
      </c>
      <c r="AS20" s="195">
        <f>AR20/AP21*100</f>
        <v>19.187001407789769</v>
      </c>
      <c r="AT20" s="871" t="s">
        <v>91</v>
      </c>
      <c r="AU20" s="129"/>
      <c r="AV20" s="64" t="s">
        <v>90</v>
      </c>
      <c r="AW20" s="144">
        <v>3140</v>
      </c>
      <c r="AX20" s="195">
        <f>AW20/AU21*100</f>
        <v>17.585125448028673</v>
      </c>
    </row>
    <row r="21" spans="1:50" s="4" customFormat="1" ht="12" customHeight="1">
      <c r="A21" s="749"/>
      <c r="B21" s="40">
        <v>24754</v>
      </c>
      <c r="C21" s="19" t="s">
        <v>91</v>
      </c>
      <c r="D21" s="145">
        <v>19365</v>
      </c>
      <c r="E21" s="39">
        <v>78.2</v>
      </c>
      <c r="F21" s="871"/>
      <c r="G21" s="209">
        <v>25249</v>
      </c>
      <c r="H21" s="19" t="s">
        <v>91</v>
      </c>
      <c r="I21" s="143">
        <v>18746</v>
      </c>
      <c r="J21" s="39">
        <v>74.2</v>
      </c>
      <c r="K21" s="749"/>
      <c r="L21" s="132">
        <v>24664</v>
      </c>
      <c r="M21" s="19" t="s">
        <v>91</v>
      </c>
      <c r="N21" s="143">
        <v>18730</v>
      </c>
      <c r="O21" s="191">
        <f>N21/L21*100</f>
        <v>75.940642231592605</v>
      </c>
      <c r="P21" s="871"/>
      <c r="Q21" s="132">
        <v>22466</v>
      </c>
      <c r="R21" s="19" t="s">
        <v>91</v>
      </c>
      <c r="S21" s="143">
        <v>16787</v>
      </c>
      <c r="T21" s="191">
        <f>S21/Q21*100</f>
        <v>74.72180183388231</v>
      </c>
      <c r="U21" s="871"/>
      <c r="V21" s="132">
        <v>21446</v>
      </c>
      <c r="W21" s="19" t="s">
        <v>91</v>
      </c>
      <c r="X21" s="143">
        <v>16094</v>
      </c>
      <c r="Y21" s="194">
        <f>X21/V21*100</f>
        <v>75.044297304858716</v>
      </c>
      <c r="Z21" s="871"/>
      <c r="AA21" s="136">
        <v>18186</v>
      </c>
      <c r="AB21" s="19" t="s">
        <v>91</v>
      </c>
      <c r="AC21" s="149">
        <v>13252</v>
      </c>
      <c r="AD21" s="197">
        <f>AC21/AA21*100</f>
        <v>72.869240074782809</v>
      </c>
      <c r="AE21" s="871"/>
      <c r="AF21" s="136">
        <v>16763</v>
      </c>
      <c r="AG21" s="19" t="s">
        <v>91</v>
      </c>
      <c r="AH21" s="149">
        <v>12157</v>
      </c>
      <c r="AI21" s="197">
        <f>AH21/AF21*100</f>
        <v>72.522818111316596</v>
      </c>
      <c r="AJ21" s="871"/>
      <c r="AK21" s="136">
        <v>16644</v>
      </c>
      <c r="AL21" s="19" t="s">
        <v>91</v>
      </c>
      <c r="AM21" s="149">
        <v>11741</v>
      </c>
      <c r="AN21" s="197">
        <f>AM21/AK21*100</f>
        <v>70.54193703436674</v>
      </c>
      <c r="AO21" s="871"/>
      <c r="AP21" s="136">
        <v>17048</v>
      </c>
      <c r="AQ21" s="19" t="s">
        <v>91</v>
      </c>
      <c r="AR21" s="149">
        <v>12173</v>
      </c>
      <c r="AS21" s="197">
        <f>AR21/AP21*100</f>
        <v>71.404270295635854</v>
      </c>
      <c r="AT21" s="871"/>
      <c r="AU21" s="136">
        <v>17856</v>
      </c>
      <c r="AV21" s="19" t="s">
        <v>91</v>
      </c>
      <c r="AW21" s="149">
        <v>13067</v>
      </c>
      <c r="AX21" s="197">
        <f>AW21/AU21*100</f>
        <v>73.179883512544805</v>
      </c>
    </row>
    <row r="22" spans="1:50" s="4" customFormat="1" ht="12" customHeight="1">
      <c r="A22" s="749"/>
      <c r="B22" s="65"/>
      <c r="C22" s="64" t="s">
        <v>105</v>
      </c>
      <c r="D22" s="144">
        <v>1541</v>
      </c>
      <c r="E22" s="65">
        <v>6.2</v>
      </c>
      <c r="F22" s="871"/>
      <c r="G22" s="65"/>
      <c r="H22" s="64" t="s">
        <v>105</v>
      </c>
      <c r="I22" s="144">
        <v>1761</v>
      </c>
      <c r="J22" s="66">
        <v>7</v>
      </c>
      <c r="K22" s="749"/>
      <c r="L22" s="131"/>
      <c r="M22" s="64" t="s">
        <v>105</v>
      </c>
      <c r="N22" s="144">
        <v>1838</v>
      </c>
      <c r="O22" s="192">
        <f>N22/L21*100</f>
        <v>7.4521569899448599</v>
      </c>
      <c r="P22" s="871"/>
      <c r="Q22" s="131"/>
      <c r="R22" s="64" t="s">
        <v>105</v>
      </c>
      <c r="S22" s="144">
        <v>1834</v>
      </c>
      <c r="T22" s="192">
        <f>S22/Q21*100</f>
        <v>8.1634469865574637</v>
      </c>
      <c r="U22" s="871"/>
      <c r="V22" s="131"/>
      <c r="W22" s="64" t="s">
        <v>105</v>
      </c>
      <c r="X22" s="144">
        <v>1712</v>
      </c>
      <c r="Y22" s="195">
        <f>X22/V21*100</f>
        <v>7.9828406229599924</v>
      </c>
      <c r="Z22" s="871"/>
      <c r="AA22" s="129"/>
      <c r="AB22" s="64" t="s">
        <v>105</v>
      </c>
      <c r="AC22" s="144">
        <v>1687</v>
      </c>
      <c r="AD22" s="195">
        <f>AC22/AA21*100</f>
        <v>9.276366435719785</v>
      </c>
      <c r="AE22" s="871"/>
      <c r="AF22" s="129"/>
      <c r="AG22" s="64" t="s">
        <v>105</v>
      </c>
      <c r="AH22" s="144">
        <v>1531</v>
      </c>
      <c r="AI22" s="195">
        <f>AH22/AF21*100</f>
        <v>9.1332100459344989</v>
      </c>
      <c r="AJ22" s="871"/>
      <c r="AK22" s="129"/>
      <c r="AL22" s="64" t="s">
        <v>105</v>
      </c>
      <c r="AM22" s="144">
        <v>1545</v>
      </c>
      <c r="AN22" s="195">
        <f>AM22/AK21*100</f>
        <v>9.2826243691420327</v>
      </c>
      <c r="AO22" s="871"/>
      <c r="AP22" s="129"/>
      <c r="AQ22" s="64" t="s">
        <v>105</v>
      </c>
      <c r="AR22" s="144">
        <v>1604</v>
      </c>
      <c r="AS22" s="195">
        <f>AR22/AP21*100</f>
        <v>9.4087282965743793</v>
      </c>
      <c r="AT22" s="871"/>
      <c r="AU22" s="129"/>
      <c r="AV22" s="64" t="s">
        <v>105</v>
      </c>
      <c r="AW22" s="144">
        <v>1649</v>
      </c>
      <c r="AX22" s="195">
        <f>AW22/AU21*100</f>
        <v>9.2349910394265233</v>
      </c>
    </row>
    <row r="23" spans="1:50" s="4" customFormat="1" ht="12" customHeight="1">
      <c r="A23" s="879" t="s">
        <v>105</v>
      </c>
      <c r="B23" s="39"/>
      <c r="C23" s="19" t="s">
        <v>90</v>
      </c>
      <c r="D23" s="145">
        <v>693</v>
      </c>
      <c r="E23" s="39">
        <v>11.5</v>
      </c>
      <c r="F23" s="879" t="s">
        <v>105</v>
      </c>
      <c r="G23" s="39"/>
      <c r="H23" s="19" t="s">
        <v>90</v>
      </c>
      <c r="I23" s="143">
        <v>964</v>
      </c>
      <c r="J23" s="39">
        <v>14.5</v>
      </c>
      <c r="K23" s="879" t="s">
        <v>105</v>
      </c>
      <c r="L23" s="130"/>
      <c r="M23" s="19" t="s">
        <v>90</v>
      </c>
      <c r="N23" s="143">
        <v>996</v>
      </c>
      <c r="O23" s="191">
        <f>N23/L24*100</f>
        <v>14.542268944371441</v>
      </c>
      <c r="P23" s="870" t="s">
        <v>105</v>
      </c>
      <c r="Q23" s="130"/>
      <c r="R23" s="19" t="s">
        <v>90</v>
      </c>
      <c r="S23" s="143">
        <v>1090</v>
      </c>
      <c r="T23" s="191">
        <f>S23/Q24*100</f>
        <v>15.082330150823301</v>
      </c>
      <c r="U23" s="870" t="s">
        <v>105</v>
      </c>
      <c r="V23" s="130"/>
      <c r="W23" s="19" t="s">
        <v>90</v>
      </c>
      <c r="X23" s="143">
        <v>1115</v>
      </c>
      <c r="Y23" s="194">
        <f>X23/V24*100</f>
        <v>13.595902938666015</v>
      </c>
      <c r="Z23" s="870" t="s">
        <v>105</v>
      </c>
      <c r="AA23" s="136"/>
      <c r="AB23" s="19" t="s">
        <v>90</v>
      </c>
      <c r="AC23" s="149">
        <v>1093</v>
      </c>
      <c r="AD23" s="197">
        <f>AC23/AA24*100</f>
        <v>13.681311803730129</v>
      </c>
      <c r="AE23" s="870" t="s">
        <v>105</v>
      </c>
      <c r="AF23" s="136"/>
      <c r="AG23" s="19" t="s">
        <v>90</v>
      </c>
      <c r="AH23" s="149">
        <v>1092</v>
      </c>
      <c r="AI23" s="197">
        <f>AH23/AF24*100</f>
        <v>14.267049908544552</v>
      </c>
      <c r="AJ23" s="870" t="s">
        <v>105</v>
      </c>
      <c r="AK23" s="136"/>
      <c r="AL23" s="19" t="s">
        <v>90</v>
      </c>
      <c r="AM23" s="149">
        <v>958</v>
      </c>
      <c r="AN23" s="197">
        <f>AM23/AK24*100</f>
        <v>13.04466230936819</v>
      </c>
      <c r="AO23" s="870" t="s">
        <v>105</v>
      </c>
      <c r="AP23" s="136"/>
      <c r="AQ23" s="19" t="s">
        <v>90</v>
      </c>
      <c r="AR23" s="149">
        <v>901</v>
      </c>
      <c r="AS23" s="197">
        <f>AR23/AP24*100</f>
        <v>12.28692213282422</v>
      </c>
      <c r="AT23" s="870" t="s">
        <v>105</v>
      </c>
      <c r="AU23" s="136"/>
      <c r="AV23" s="19" t="s">
        <v>90</v>
      </c>
      <c r="AW23" s="149">
        <v>839</v>
      </c>
      <c r="AX23" s="197">
        <f>AW23/AU24*100</f>
        <v>11.433633142545654</v>
      </c>
    </row>
    <row r="24" spans="1:50" s="4" customFormat="1" ht="12" customHeight="1">
      <c r="A24" s="879"/>
      <c r="B24" s="63">
        <v>6003</v>
      </c>
      <c r="C24" s="64" t="s">
        <v>91</v>
      </c>
      <c r="D24" s="144">
        <v>1307</v>
      </c>
      <c r="E24" s="65">
        <v>21.8</v>
      </c>
      <c r="F24" s="879"/>
      <c r="G24" s="208">
        <v>6654</v>
      </c>
      <c r="H24" s="64" t="s">
        <v>91</v>
      </c>
      <c r="I24" s="144">
        <v>1948</v>
      </c>
      <c r="J24" s="65">
        <v>29.3</v>
      </c>
      <c r="K24" s="879"/>
      <c r="L24" s="129">
        <v>6849</v>
      </c>
      <c r="M24" s="64" t="s">
        <v>91</v>
      </c>
      <c r="N24" s="144">
        <v>1986</v>
      </c>
      <c r="O24" s="192">
        <f>N24/L24*100</f>
        <v>28.996933858957512</v>
      </c>
      <c r="P24" s="870"/>
      <c r="Q24" s="129">
        <v>7227</v>
      </c>
      <c r="R24" s="64" t="s">
        <v>91</v>
      </c>
      <c r="S24" s="144">
        <v>2000</v>
      </c>
      <c r="T24" s="192">
        <f>S24/Q24*100</f>
        <v>27.674000276740003</v>
      </c>
      <c r="U24" s="870"/>
      <c r="V24" s="129">
        <v>8201</v>
      </c>
      <c r="W24" s="64" t="s">
        <v>91</v>
      </c>
      <c r="X24" s="144">
        <v>2203</v>
      </c>
      <c r="Y24" s="195">
        <f>X24/V24*100</f>
        <v>26.862577734422633</v>
      </c>
      <c r="Z24" s="870"/>
      <c r="AA24" s="129">
        <v>7989</v>
      </c>
      <c r="AB24" s="64" t="s">
        <v>91</v>
      </c>
      <c r="AC24" s="144">
        <v>2112</v>
      </c>
      <c r="AD24" s="195">
        <f>AC24/AA24*100</f>
        <v>26.436349981224183</v>
      </c>
      <c r="AE24" s="870"/>
      <c r="AF24" s="129">
        <v>7654</v>
      </c>
      <c r="AG24" s="64" t="s">
        <v>91</v>
      </c>
      <c r="AH24" s="144">
        <v>1781</v>
      </c>
      <c r="AI24" s="195">
        <f>AH24/AF24*100</f>
        <v>23.268879017507185</v>
      </c>
      <c r="AJ24" s="870"/>
      <c r="AK24" s="129">
        <v>7344</v>
      </c>
      <c r="AL24" s="64" t="s">
        <v>91</v>
      </c>
      <c r="AM24" s="144">
        <v>1533</v>
      </c>
      <c r="AN24" s="195">
        <f>AM24/AK24*100</f>
        <v>20.874183006535947</v>
      </c>
      <c r="AO24" s="870"/>
      <c r="AP24" s="129">
        <v>7333</v>
      </c>
      <c r="AQ24" s="64" t="s">
        <v>91</v>
      </c>
      <c r="AR24" s="144">
        <v>1552</v>
      </c>
      <c r="AS24" s="195">
        <f>AR24/AP24*100</f>
        <v>21.164598390835948</v>
      </c>
      <c r="AT24" s="870"/>
      <c r="AU24" s="129">
        <v>7338</v>
      </c>
      <c r="AV24" s="64" t="s">
        <v>91</v>
      </c>
      <c r="AW24" s="144">
        <v>1406</v>
      </c>
      <c r="AX24" s="195">
        <f>AW24/AU24*100</f>
        <v>19.160534205505584</v>
      </c>
    </row>
    <row r="25" spans="1:50" s="4" customFormat="1" ht="12" customHeight="1">
      <c r="A25" s="880"/>
      <c r="B25" s="41"/>
      <c r="C25" s="20" t="s">
        <v>105</v>
      </c>
      <c r="D25" s="147">
        <v>4003</v>
      </c>
      <c r="E25" s="41">
        <v>66.7</v>
      </c>
      <c r="F25" s="880"/>
      <c r="G25" s="41"/>
      <c r="H25" s="20" t="s">
        <v>105</v>
      </c>
      <c r="I25" s="148">
        <v>3742</v>
      </c>
      <c r="J25" s="41">
        <v>56.2</v>
      </c>
      <c r="K25" s="880"/>
      <c r="L25" s="133"/>
      <c r="M25" s="20" t="s">
        <v>105</v>
      </c>
      <c r="N25" s="148">
        <v>3867</v>
      </c>
      <c r="O25" s="193">
        <f>N25/L24*100</f>
        <v>56.460797196671045</v>
      </c>
      <c r="P25" s="872"/>
      <c r="Q25" s="244"/>
      <c r="R25" s="20" t="s">
        <v>105</v>
      </c>
      <c r="S25" s="148">
        <v>4137</v>
      </c>
      <c r="T25" s="193">
        <f>S25/Q24*100</f>
        <v>57.243669572436694</v>
      </c>
      <c r="U25" s="872"/>
      <c r="V25" s="133"/>
      <c r="W25" s="20" t="s">
        <v>105</v>
      </c>
      <c r="X25" s="148">
        <v>4883</v>
      </c>
      <c r="Y25" s="196">
        <f>X25/V24*100</f>
        <v>59.541519326911349</v>
      </c>
      <c r="Z25" s="872"/>
      <c r="AA25" s="84"/>
      <c r="AB25" s="20" t="s">
        <v>105</v>
      </c>
      <c r="AC25" s="150">
        <v>4784</v>
      </c>
      <c r="AD25" s="198">
        <f>AC25/AA24*100</f>
        <v>59.882338215045685</v>
      </c>
      <c r="AE25" s="872"/>
      <c r="AF25" s="84"/>
      <c r="AG25" s="20" t="s">
        <v>105</v>
      </c>
      <c r="AH25" s="150">
        <v>4781</v>
      </c>
      <c r="AI25" s="198">
        <f>AH25/AF24*100</f>
        <v>62.464071073948254</v>
      </c>
      <c r="AJ25" s="872"/>
      <c r="AK25" s="84"/>
      <c r="AL25" s="20" t="s">
        <v>105</v>
      </c>
      <c r="AM25" s="150">
        <v>4853</v>
      </c>
      <c r="AN25" s="198">
        <f>AM25/AK24*100</f>
        <v>66.08115468409585</v>
      </c>
      <c r="AO25" s="872"/>
      <c r="AP25" s="84"/>
      <c r="AQ25" s="20" t="s">
        <v>105</v>
      </c>
      <c r="AR25" s="150">
        <v>4880</v>
      </c>
      <c r="AS25" s="198">
        <f>AR25/AP24*100</f>
        <v>66.548479476339836</v>
      </c>
      <c r="AT25" s="872"/>
      <c r="AU25" s="84"/>
      <c r="AV25" s="20" t="s">
        <v>105</v>
      </c>
      <c r="AW25" s="150">
        <v>5093</v>
      </c>
      <c r="AX25" s="198">
        <f>AW25/AU24*100</f>
        <v>69.405832651948757</v>
      </c>
    </row>
    <row r="26" spans="1:50" ht="12" customHeight="1">
      <c r="A26" s="878" t="s">
        <v>70</v>
      </c>
      <c r="B26" s="878"/>
      <c r="C26" s="878"/>
      <c r="D26" s="878"/>
      <c r="E26" s="878"/>
      <c r="F26" s="878"/>
      <c r="G26" s="878"/>
      <c r="H26" s="878"/>
      <c r="I26" s="878"/>
      <c r="J26" s="878"/>
      <c r="K26" s="878"/>
      <c r="L26" s="878"/>
      <c r="M26" s="878"/>
      <c r="N26" s="878"/>
      <c r="O26" s="878"/>
      <c r="P26" s="878"/>
      <c r="Q26" s="878"/>
      <c r="R26" s="878"/>
      <c r="S26" s="878"/>
      <c r="T26" s="878"/>
      <c r="U26" s="878"/>
      <c r="V26" s="878"/>
      <c r="W26" s="878"/>
      <c r="X26" s="878"/>
      <c r="Y26" s="878"/>
      <c r="Z26" s="878"/>
      <c r="AA26" s="878"/>
      <c r="AB26" s="878"/>
      <c r="AC26" s="878"/>
      <c r="AD26" s="878"/>
      <c r="AE26" s="878"/>
      <c r="AF26" s="878"/>
      <c r="AG26" s="878"/>
      <c r="AH26" s="878"/>
      <c r="AI26" s="878"/>
      <c r="AJ26" s="307"/>
      <c r="AK26" s="307"/>
      <c r="AL26" s="307"/>
      <c r="AM26" s="307"/>
      <c r="AN26" s="307"/>
      <c r="AO26" s="307"/>
      <c r="AP26" s="307"/>
      <c r="AQ26" s="307"/>
      <c r="AR26" s="307"/>
      <c r="AS26" s="307"/>
      <c r="AT26" s="307"/>
      <c r="AU26" s="307"/>
      <c r="AV26" s="307"/>
      <c r="AW26" s="307"/>
      <c r="AX26" s="307"/>
    </row>
    <row r="27" spans="1:50" s="4" customFormat="1" ht="12" customHeight="1">
      <c r="A27" s="879" t="s">
        <v>90</v>
      </c>
      <c r="B27" s="39"/>
      <c r="C27" s="19" t="s">
        <v>90</v>
      </c>
      <c r="D27" s="145">
        <v>93547</v>
      </c>
      <c r="E27" s="39">
        <v>95.9</v>
      </c>
      <c r="F27" s="879" t="s">
        <v>90</v>
      </c>
      <c r="G27" s="39"/>
      <c r="H27" s="19" t="s">
        <v>90</v>
      </c>
      <c r="I27" s="143">
        <v>109341</v>
      </c>
      <c r="J27" s="39">
        <v>95.5</v>
      </c>
      <c r="K27" s="879" t="s">
        <v>90</v>
      </c>
      <c r="L27" s="39"/>
      <c r="M27" s="19" t="s">
        <v>90</v>
      </c>
      <c r="N27" s="145">
        <v>119908</v>
      </c>
      <c r="O27" s="191">
        <f>N27/L28*100</f>
        <v>94.897708836215429</v>
      </c>
      <c r="P27" s="870" t="s">
        <v>90</v>
      </c>
      <c r="Q27" s="130"/>
      <c r="R27" s="19" t="s">
        <v>90</v>
      </c>
      <c r="S27" s="143">
        <v>127715</v>
      </c>
      <c r="T27" s="191">
        <f>S27/Q28*100</f>
        <v>94.096974072955277</v>
      </c>
      <c r="U27" s="870" t="s">
        <v>90</v>
      </c>
      <c r="V27" s="130"/>
      <c r="W27" s="19" t="s">
        <v>90</v>
      </c>
      <c r="X27" s="143">
        <v>143079</v>
      </c>
      <c r="Y27" s="194">
        <f>X27/V28*100</f>
        <v>93.625834314880251</v>
      </c>
      <c r="Z27" s="870" t="s">
        <v>90</v>
      </c>
      <c r="AA27" s="77"/>
      <c r="AB27" s="19" t="s">
        <v>90</v>
      </c>
      <c r="AC27" s="149">
        <v>142980</v>
      </c>
      <c r="AD27" s="197">
        <f>AC27/AA28*100</f>
        <v>93.459532244780561</v>
      </c>
      <c r="AE27" s="870" t="s">
        <v>90</v>
      </c>
      <c r="AF27" s="77"/>
      <c r="AG27" s="19" t="s">
        <v>90</v>
      </c>
      <c r="AH27" s="149">
        <v>148762</v>
      </c>
      <c r="AI27" s="197">
        <f>AH27/AF28*100</f>
        <v>93.930821978355027</v>
      </c>
      <c r="AJ27" s="870" t="s">
        <v>90</v>
      </c>
      <c r="AK27" s="77"/>
      <c r="AL27" s="19" t="s">
        <v>90</v>
      </c>
      <c r="AM27" s="149">
        <v>145243</v>
      </c>
      <c r="AN27" s="197">
        <f>AM27/AK28*100</f>
        <v>93.908731185020429</v>
      </c>
      <c r="AO27" s="870" t="s">
        <v>90</v>
      </c>
      <c r="AP27" s="77"/>
      <c r="AQ27" s="19" t="s">
        <v>90</v>
      </c>
      <c r="AR27" s="149">
        <v>143587</v>
      </c>
      <c r="AS27" s="197">
        <f>AR27/AP28*100</f>
        <v>93.880846834830592</v>
      </c>
      <c r="AT27" s="870" t="s">
        <v>90</v>
      </c>
      <c r="AU27" s="77"/>
      <c r="AV27" s="19" t="s">
        <v>90</v>
      </c>
      <c r="AW27" s="149">
        <v>145346</v>
      </c>
      <c r="AX27" s="197">
        <f>AW27/AU28*100</f>
        <v>94.335801860157204</v>
      </c>
    </row>
    <row r="28" spans="1:50" s="4" customFormat="1" ht="12" customHeight="1">
      <c r="A28" s="879"/>
      <c r="B28" s="63">
        <v>97565</v>
      </c>
      <c r="C28" s="64" t="s">
        <v>91</v>
      </c>
      <c r="D28" s="144">
        <v>2852</v>
      </c>
      <c r="E28" s="65">
        <v>2.9</v>
      </c>
      <c r="F28" s="879"/>
      <c r="G28" s="208">
        <v>114452</v>
      </c>
      <c r="H28" s="64" t="s">
        <v>91</v>
      </c>
      <c r="I28" s="144">
        <v>3512</v>
      </c>
      <c r="J28" s="65">
        <v>3.1</v>
      </c>
      <c r="K28" s="879"/>
      <c r="L28" s="129">
        <v>126355</v>
      </c>
      <c r="M28" s="64" t="s">
        <v>91</v>
      </c>
      <c r="N28" s="146">
        <v>4454</v>
      </c>
      <c r="O28" s="192">
        <f>N28/L28*100</f>
        <v>3.5249891179612995</v>
      </c>
      <c r="P28" s="870"/>
      <c r="Q28" s="129">
        <v>135727</v>
      </c>
      <c r="R28" s="64" t="s">
        <v>91</v>
      </c>
      <c r="S28" s="144">
        <v>5562</v>
      </c>
      <c r="T28" s="192">
        <f>S28/Q28*100</f>
        <v>4.0979318779609066</v>
      </c>
      <c r="U28" s="870"/>
      <c r="V28" s="129">
        <v>152820</v>
      </c>
      <c r="W28" s="64" t="s">
        <v>91</v>
      </c>
      <c r="X28" s="144">
        <v>7114</v>
      </c>
      <c r="Y28" s="195">
        <f>X28/V28*100</f>
        <v>4.6551498494961399</v>
      </c>
      <c r="Z28" s="870"/>
      <c r="AA28" s="129">
        <v>152986</v>
      </c>
      <c r="AB28" s="64" t="s">
        <v>91</v>
      </c>
      <c r="AC28" s="144">
        <v>7182</v>
      </c>
      <c r="AD28" s="195">
        <f>AC28/AA28*100</f>
        <v>4.6945472134705142</v>
      </c>
      <c r="AE28" s="870"/>
      <c r="AF28" s="129">
        <v>158374</v>
      </c>
      <c r="AG28" s="64" t="s">
        <v>91</v>
      </c>
      <c r="AH28" s="144">
        <v>6949</v>
      </c>
      <c r="AI28" s="195">
        <f>AH28/AF28*100</f>
        <v>4.3877151552653846</v>
      </c>
      <c r="AJ28" s="870"/>
      <c r="AK28" s="129">
        <v>154664</v>
      </c>
      <c r="AL28" s="64" t="s">
        <v>91</v>
      </c>
      <c r="AM28" s="144">
        <v>6679</v>
      </c>
      <c r="AN28" s="195">
        <f>AM28/AK28*100</f>
        <v>4.3183934205762169</v>
      </c>
      <c r="AO28" s="870"/>
      <c r="AP28" s="129">
        <v>152946</v>
      </c>
      <c r="AQ28" s="64" t="s">
        <v>91</v>
      </c>
      <c r="AR28" s="144">
        <v>6541</v>
      </c>
      <c r="AS28" s="195">
        <f>AR28/AP28*100</f>
        <v>4.2766728126266784</v>
      </c>
      <c r="AT28" s="870"/>
      <c r="AU28" s="129">
        <v>154073</v>
      </c>
      <c r="AV28" s="64" t="s">
        <v>91</v>
      </c>
      <c r="AW28" s="144">
        <v>6062</v>
      </c>
      <c r="AX28" s="195">
        <f>AW28/AU28*100</f>
        <v>3.9344985818410754</v>
      </c>
    </row>
    <row r="29" spans="1:50" s="4" customFormat="1" ht="12" customHeight="1">
      <c r="A29" s="879"/>
      <c r="B29" s="39"/>
      <c r="C29" s="19" t="s">
        <v>105</v>
      </c>
      <c r="D29" s="145">
        <v>1166</v>
      </c>
      <c r="E29" s="39">
        <v>1.2</v>
      </c>
      <c r="F29" s="879"/>
      <c r="G29" s="39"/>
      <c r="H29" s="19" t="s">
        <v>105</v>
      </c>
      <c r="I29" s="143">
        <v>1599</v>
      </c>
      <c r="J29" s="39">
        <v>1.4</v>
      </c>
      <c r="K29" s="879"/>
      <c r="L29" s="130"/>
      <c r="M29" s="19" t="s">
        <v>105</v>
      </c>
      <c r="N29" s="145">
        <v>1993</v>
      </c>
      <c r="O29" s="191">
        <f>N29/L28*100</f>
        <v>1.5773020458232756</v>
      </c>
      <c r="P29" s="870"/>
      <c r="Q29" s="130"/>
      <c r="R29" s="19" t="s">
        <v>105</v>
      </c>
      <c r="S29" s="143">
        <v>2450</v>
      </c>
      <c r="T29" s="191">
        <f>S29/Q28*100</f>
        <v>1.8050940490838225</v>
      </c>
      <c r="U29" s="870"/>
      <c r="V29" s="130"/>
      <c r="W29" s="19" t="s">
        <v>105</v>
      </c>
      <c r="X29" s="143">
        <v>2627</v>
      </c>
      <c r="Y29" s="194">
        <f>X29/V28*100</f>
        <v>1.7190158356236094</v>
      </c>
      <c r="Z29" s="870"/>
      <c r="AA29" s="136"/>
      <c r="AB29" s="19" t="s">
        <v>105</v>
      </c>
      <c r="AC29" s="149">
        <v>2824</v>
      </c>
      <c r="AD29" s="197">
        <f>AC29/AA28*100</f>
        <v>1.8459205417489182</v>
      </c>
      <c r="AE29" s="870"/>
      <c r="AF29" s="136"/>
      <c r="AG29" s="19" t="s">
        <v>105</v>
      </c>
      <c r="AH29" s="149">
        <v>2663</v>
      </c>
      <c r="AI29" s="197">
        <f>AH29/AF28*100</f>
        <v>1.6814628663795825</v>
      </c>
      <c r="AJ29" s="870"/>
      <c r="AK29" s="136"/>
      <c r="AL29" s="19" t="s">
        <v>105</v>
      </c>
      <c r="AM29" s="149">
        <v>2742</v>
      </c>
      <c r="AN29" s="197">
        <f>AM29/AK28*100</f>
        <v>1.7728753944033517</v>
      </c>
      <c r="AO29" s="870"/>
      <c r="AP29" s="136"/>
      <c r="AQ29" s="19" t="s">
        <v>105</v>
      </c>
      <c r="AR29" s="149">
        <v>2818</v>
      </c>
      <c r="AS29" s="197">
        <f>AR29/AP28*100</f>
        <v>1.8424803525427276</v>
      </c>
      <c r="AT29" s="870"/>
      <c r="AU29" s="136"/>
      <c r="AV29" s="19" t="s">
        <v>105</v>
      </c>
      <c r="AW29" s="149">
        <v>2665</v>
      </c>
      <c r="AX29" s="197">
        <f>AW29/AU28*100</f>
        <v>1.7296995580017267</v>
      </c>
    </row>
    <row r="30" spans="1:50" s="4" customFormat="1" ht="12" customHeight="1">
      <c r="A30" s="749" t="s">
        <v>91</v>
      </c>
      <c r="B30" s="65"/>
      <c r="C30" s="64" t="s">
        <v>90</v>
      </c>
      <c r="D30" s="144">
        <v>5570</v>
      </c>
      <c r="E30" s="66">
        <v>22</v>
      </c>
      <c r="F30" s="871" t="s">
        <v>91</v>
      </c>
      <c r="G30" s="65"/>
      <c r="H30" s="64" t="s">
        <v>90</v>
      </c>
      <c r="I30" s="144">
        <v>5883</v>
      </c>
      <c r="J30" s="65">
        <v>22.4</v>
      </c>
      <c r="K30" s="749" t="s">
        <v>91</v>
      </c>
      <c r="L30" s="131"/>
      <c r="M30" s="64" t="s">
        <v>90</v>
      </c>
      <c r="N30" s="146">
        <v>5376</v>
      </c>
      <c r="O30" s="192">
        <f>N30/L31*100</f>
        <v>21.232227488151658</v>
      </c>
      <c r="P30" s="871" t="s">
        <v>91</v>
      </c>
      <c r="Q30" s="131"/>
      <c r="R30" s="64" t="s">
        <v>90</v>
      </c>
      <c r="S30" s="144">
        <v>4350</v>
      </c>
      <c r="T30" s="192">
        <f>S30/Q31*100</f>
        <v>20.719218861633724</v>
      </c>
      <c r="U30" s="871" t="s">
        <v>91</v>
      </c>
      <c r="V30" s="131"/>
      <c r="W30" s="64" t="s">
        <v>90</v>
      </c>
      <c r="X30" s="144">
        <v>3845</v>
      </c>
      <c r="Y30" s="195">
        <f>X30/V31*100</f>
        <v>21.26424068134056</v>
      </c>
      <c r="Z30" s="871" t="s">
        <v>91</v>
      </c>
      <c r="AA30" s="129"/>
      <c r="AB30" s="64" t="s">
        <v>90</v>
      </c>
      <c r="AC30" s="144">
        <v>3837</v>
      </c>
      <c r="AD30" s="195">
        <f>AC30/AA31*100</f>
        <v>21.844577284372331</v>
      </c>
      <c r="AE30" s="871" t="s">
        <v>91</v>
      </c>
      <c r="AF30" s="129"/>
      <c r="AG30" s="64" t="s">
        <v>90</v>
      </c>
      <c r="AH30" s="144">
        <v>3730</v>
      </c>
      <c r="AI30" s="195">
        <f>AH30/AF31*100</f>
        <v>22.043614443590805</v>
      </c>
      <c r="AJ30" s="871" t="s">
        <v>91</v>
      </c>
      <c r="AK30" s="129"/>
      <c r="AL30" s="64" t="s">
        <v>90</v>
      </c>
      <c r="AM30" s="144">
        <v>3998</v>
      </c>
      <c r="AN30" s="195">
        <f>AM30/AK31*100</f>
        <v>23.658204627492751</v>
      </c>
      <c r="AO30" s="871" t="s">
        <v>91</v>
      </c>
      <c r="AP30" s="129"/>
      <c r="AQ30" s="64" t="s">
        <v>90</v>
      </c>
      <c r="AR30" s="144">
        <v>3836</v>
      </c>
      <c r="AS30" s="195">
        <f>AR30/AP31*100</f>
        <v>21.982808022922637</v>
      </c>
      <c r="AT30" s="871" t="s">
        <v>91</v>
      </c>
      <c r="AU30" s="129"/>
      <c r="AV30" s="64" t="s">
        <v>90</v>
      </c>
      <c r="AW30" s="144">
        <v>4107</v>
      </c>
      <c r="AX30" s="195">
        <f>AW30/AU31*100</f>
        <v>21.727859485768704</v>
      </c>
    </row>
    <row r="31" spans="1:50" s="4" customFormat="1" ht="12" customHeight="1">
      <c r="A31" s="749"/>
      <c r="B31" s="40">
        <v>25269</v>
      </c>
      <c r="C31" s="19" t="s">
        <v>91</v>
      </c>
      <c r="D31" s="145">
        <v>17924</v>
      </c>
      <c r="E31" s="39">
        <v>70.900000000000006</v>
      </c>
      <c r="F31" s="871"/>
      <c r="G31" s="209">
        <v>26269</v>
      </c>
      <c r="H31" s="19" t="s">
        <v>91</v>
      </c>
      <c r="I31" s="143">
        <v>18437</v>
      </c>
      <c r="J31" s="39">
        <v>70.2</v>
      </c>
      <c r="K31" s="749"/>
      <c r="L31" s="132">
        <v>25320</v>
      </c>
      <c r="M31" s="19" t="s">
        <v>91</v>
      </c>
      <c r="N31" s="145">
        <v>17856</v>
      </c>
      <c r="O31" s="191">
        <f>N31/L31*100</f>
        <v>70.521327014218002</v>
      </c>
      <c r="P31" s="871"/>
      <c r="Q31" s="132">
        <v>20995</v>
      </c>
      <c r="R31" s="19" t="s">
        <v>91</v>
      </c>
      <c r="S31" s="143">
        <v>14629</v>
      </c>
      <c r="T31" s="191">
        <f>S31/Q31*100</f>
        <v>69.678494879733265</v>
      </c>
      <c r="U31" s="871"/>
      <c r="V31" s="132">
        <v>18082</v>
      </c>
      <c r="W31" s="19" t="s">
        <v>91</v>
      </c>
      <c r="X31" s="143">
        <v>12525</v>
      </c>
      <c r="Y31" s="194">
        <f>X31/V31*100</f>
        <v>69.267780112819381</v>
      </c>
      <c r="Z31" s="871"/>
      <c r="AA31" s="136">
        <v>17565</v>
      </c>
      <c r="AB31" s="19" t="s">
        <v>91</v>
      </c>
      <c r="AC31" s="149">
        <v>11905</v>
      </c>
      <c r="AD31" s="197">
        <f>AC31/AA31*100</f>
        <v>67.776828921150013</v>
      </c>
      <c r="AE31" s="871"/>
      <c r="AF31" s="136">
        <v>16921</v>
      </c>
      <c r="AG31" s="19" t="s">
        <v>91</v>
      </c>
      <c r="AH31" s="149">
        <v>11403</v>
      </c>
      <c r="AI31" s="197">
        <f>AH31/AF31*100</f>
        <v>67.389634182376923</v>
      </c>
      <c r="AJ31" s="871"/>
      <c r="AK31" s="136">
        <v>16899</v>
      </c>
      <c r="AL31" s="19" t="s">
        <v>91</v>
      </c>
      <c r="AM31" s="149">
        <v>11176</v>
      </c>
      <c r="AN31" s="197">
        <f>AM31/AK31*100</f>
        <v>66.134090774602043</v>
      </c>
      <c r="AO31" s="871"/>
      <c r="AP31" s="136">
        <v>17450</v>
      </c>
      <c r="AQ31" s="19" t="s">
        <v>91</v>
      </c>
      <c r="AR31" s="149">
        <v>11810</v>
      </c>
      <c r="AS31" s="197">
        <f>AR31/AP31*100</f>
        <v>67.679083094555864</v>
      </c>
      <c r="AT31" s="871"/>
      <c r="AU31" s="136">
        <v>18902</v>
      </c>
      <c r="AV31" s="19" t="s">
        <v>91</v>
      </c>
      <c r="AW31" s="149">
        <v>12934</v>
      </c>
      <c r="AX31" s="197">
        <f>AW31/AU31*100</f>
        <v>68.426621521532113</v>
      </c>
    </row>
    <row r="32" spans="1:50" s="4" customFormat="1" ht="12" customHeight="1">
      <c r="A32" s="749"/>
      <c r="B32" s="65"/>
      <c r="C32" s="64" t="s">
        <v>105</v>
      </c>
      <c r="D32" s="144">
        <v>1775</v>
      </c>
      <c r="E32" s="66">
        <v>7</v>
      </c>
      <c r="F32" s="871"/>
      <c r="G32" s="65"/>
      <c r="H32" s="64" t="s">
        <v>105</v>
      </c>
      <c r="I32" s="144">
        <v>1949</v>
      </c>
      <c r="J32" s="65">
        <v>7.4</v>
      </c>
      <c r="K32" s="749"/>
      <c r="L32" s="131"/>
      <c r="M32" s="64" t="s">
        <v>105</v>
      </c>
      <c r="N32" s="146">
        <v>2088</v>
      </c>
      <c r="O32" s="192">
        <f>N32/L31*100</f>
        <v>8.246445497630333</v>
      </c>
      <c r="P32" s="871"/>
      <c r="Q32" s="131"/>
      <c r="R32" s="64" t="s">
        <v>105</v>
      </c>
      <c r="S32" s="144">
        <v>2016</v>
      </c>
      <c r="T32" s="192">
        <f>S32/Q31*100</f>
        <v>9.6022862586330078</v>
      </c>
      <c r="U32" s="871"/>
      <c r="V32" s="131"/>
      <c r="W32" s="64" t="s">
        <v>105</v>
      </c>
      <c r="X32" s="144">
        <v>1712</v>
      </c>
      <c r="Y32" s="195">
        <f>X32/V31*100</f>
        <v>9.4679792058400611</v>
      </c>
      <c r="Z32" s="871"/>
      <c r="AA32" s="129"/>
      <c r="AB32" s="64" t="s">
        <v>105</v>
      </c>
      <c r="AC32" s="144">
        <v>1823</v>
      </c>
      <c r="AD32" s="195">
        <f>AC32/AA31*100</f>
        <v>10.378593794477654</v>
      </c>
      <c r="AE32" s="871"/>
      <c r="AF32" s="129"/>
      <c r="AG32" s="64" t="s">
        <v>105</v>
      </c>
      <c r="AH32" s="144">
        <v>1788</v>
      </c>
      <c r="AI32" s="195">
        <f>AH32/AF31*100</f>
        <v>10.566751374032268</v>
      </c>
      <c r="AJ32" s="871"/>
      <c r="AK32" s="129"/>
      <c r="AL32" s="64" t="s">
        <v>105</v>
      </c>
      <c r="AM32" s="144">
        <v>1725</v>
      </c>
      <c r="AN32" s="195">
        <f>AM32/AK31*100</f>
        <v>10.207704597905201</v>
      </c>
      <c r="AO32" s="871"/>
      <c r="AP32" s="129"/>
      <c r="AQ32" s="64" t="s">
        <v>105</v>
      </c>
      <c r="AR32" s="144">
        <v>1804</v>
      </c>
      <c r="AS32" s="195">
        <f>AR32/AP31*100</f>
        <v>10.338108882521491</v>
      </c>
      <c r="AT32" s="871"/>
      <c r="AU32" s="129"/>
      <c r="AV32" s="64" t="s">
        <v>105</v>
      </c>
      <c r="AW32" s="144">
        <v>1861</v>
      </c>
      <c r="AX32" s="195">
        <f>AW32/AU31*100</f>
        <v>9.8455189926991853</v>
      </c>
    </row>
    <row r="33" spans="1:50" s="4" customFormat="1" ht="12" customHeight="1">
      <c r="A33" s="879" t="s">
        <v>105</v>
      </c>
      <c r="B33" s="39"/>
      <c r="C33" s="19" t="s">
        <v>90</v>
      </c>
      <c r="D33" s="145">
        <v>744</v>
      </c>
      <c r="E33" s="39">
        <v>13.5</v>
      </c>
      <c r="F33" s="879" t="s">
        <v>105</v>
      </c>
      <c r="G33" s="39"/>
      <c r="H33" s="19" t="s">
        <v>90</v>
      </c>
      <c r="I33" s="143">
        <v>1257</v>
      </c>
      <c r="J33" s="39">
        <v>19.100000000000001</v>
      </c>
      <c r="K33" s="879" t="s">
        <v>105</v>
      </c>
      <c r="L33" s="130"/>
      <c r="M33" s="19" t="s">
        <v>90</v>
      </c>
      <c r="N33" s="145">
        <v>1327</v>
      </c>
      <c r="O33" s="191">
        <f>N33/L34*100</f>
        <v>18.684877499295975</v>
      </c>
      <c r="P33" s="870" t="s">
        <v>105</v>
      </c>
      <c r="Q33" s="130"/>
      <c r="R33" s="19" t="s">
        <v>90</v>
      </c>
      <c r="S33" s="143">
        <v>1320</v>
      </c>
      <c r="T33" s="191">
        <f>S33/Q34*100</f>
        <v>17.932346148621111</v>
      </c>
      <c r="U33" s="870" t="s">
        <v>105</v>
      </c>
      <c r="V33" s="130"/>
      <c r="W33" s="19" t="s">
        <v>90</v>
      </c>
      <c r="X33" s="143">
        <v>1223</v>
      </c>
      <c r="Y33" s="194">
        <f>X33/V34*100</f>
        <v>16.41831118270909</v>
      </c>
      <c r="Z33" s="870" t="s">
        <v>105</v>
      </c>
      <c r="AA33" s="136"/>
      <c r="AB33" s="19" t="s">
        <v>90</v>
      </c>
      <c r="AC33" s="149">
        <v>1249</v>
      </c>
      <c r="AD33" s="197">
        <f>AC33/AA34*100</f>
        <v>15.567742739623583</v>
      </c>
      <c r="AE33" s="870" t="s">
        <v>105</v>
      </c>
      <c r="AF33" s="136"/>
      <c r="AG33" s="19" t="s">
        <v>90</v>
      </c>
      <c r="AH33" s="149">
        <v>1283</v>
      </c>
      <c r="AI33" s="197">
        <f>AH33/AF34*100</f>
        <v>16.877137595369639</v>
      </c>
      <c r="AJ33" s="870" t="s">
        <v>105</v>
      </c>
      <c r="AK33" s="136"/>
      <c r="AL33" s="19" t="s">
        <v>90</v>
      </c>
      <c r="AM33" s="149">
        <v>1175</v>
      </c>
      <c r="AN33" s="197">
        <f>AM33/AK34*100</f>
        <v>15.409836065573771</v>
      </c>
      <c r="AO33" s="870" t="s">
        <v>105</v>
      </c>
      <c r="AP33" s="136"/>
      <c r="AQ33" s="19" t="s">
        <v>90</v>
      </c>
      <c r="AR33" s="149">
        <v>1069</v>
      </c>
      <c r="AS33" s="197">
        <f>AR33/AP34*100</f>
        <v>14.071343951559825</v>
      </c>
      <c r="AT33" s="870" t="s">
        <v>105</v>
      </c>
      <c r="AU33" s="136"/>
      <c r="AV33" s="19" t="s">
        <v>90</v>
      </c>
      <c r="AW33" s="149">
        <v>1045</v>
      </c>
      <c r="AX33" s="197">
        <f>AW33/AU34*100</f>
        <v>13.636956805428682</v>
      </c>
    </row>
    <row r="34" spans="1:50" s="4" customFormat="1" ht="12" customHeight="1">
      <c r="A34" s="879"/>
      <c r="B34" s="63">
        <v>5522</v>
      </c>
      <c r="C34" s="64" t="s">
        <v>91</v>
      </c>
      <c r="D34" s="144">
        <v>1543</v>
      </c>
      <c r="E34" s="65">
        <v>27.9</v>
      </c>
      <c r="F34" s="879"/>
      <c r="G34" s="208">
        <v>6573</v>
      </c>
      <c r="H34" s="64" t="s">
        <v>91</v>
      </c>
      <c r="I34" s="144">
        <v>2116</v>
      </c>
      <c r="J34" s="65">
        <v>32.200000000000003</v>
      </c>
      <c r="K34" s="879"/>
      <c r="L34" s="129">
        <v>7102</v>
      </c>
      <c r="M34" s="64" t="s">
        <v>91</v>
      </c>
      <c r="N34" s="146">
        <v>2378</v>
      </c>
      <c r="O34" s="192">
        <f>N34/L34*100</f>
        <v>33.483525767389466</v>
      </c>
      <c r="P34" s="870"/>
      <c r="Q34" s="129">
        <v>7361</v>
      </c>
      <c r="R34" s="64" t="s">
        <v>91</v>
      </c>
      <c r="S34" s="144">
        <v>2329</v>
      </c>
      <c r="T34" s="192">
        <f>S34/Q34*100</f>
        <v>31.639722863741337</v>
      </c>
      <c r="U34" s="870"/>
      <c r="V34" s="129">
        <v>7449</v>
      </c>
      <c r="W34" s="64" t="s">
        <v>91</v>
      </c>
      <c r="X34" s="144">
        <v>2252</v>
      </c>
      <c r="Y34" s="195">
        <f>X34/V34*100</f>
        <v>30.23224593905222</v>
      </c>
      <c r="Z34" s="870"/>
      <c r="AA34" s="129">
        <v>8023</v>
      </c>
      <c r="AB34" s="64" t="s">
        <v>91</v>
      </c>
      <c r="AC34" s="144">
        <v>2458</v>
      </c>
      <c r="AD34" s="195">
        <f>AC34/AA34*100</f>
        <v>30.636918858282435</v>
      </c>
      <c r="AE34" s="870"/>
      <c r="AF34" s="129">
        <v>7602</v>
      </c>
      <c r="AG34" s="64" t="s">
        <v>91</v>
      </c>
      <c r="AH34" s="144">
        <v>2065</v>
      </c>
      <c r="AI34" s="195">
        <f>AH34/AF34*100</f>
        <v>27.163904235727436</v>
      </c>
      <c r="AJ34" s="870"/>
      <c r="AK34" s="129">
        <v>7625</v>
      </c>
      <c r="AL34" s="64" t="s">
        <v>91</v>
      </c>
      <c r="AM34" s="144">
        <v>1916</v>
      </c>
      <c r="AN34" s="195">
        <f>AM34/AK34*100</f>
        <v>25.127868852459017</v>
      </c>
      <c r="AO34" s="870"/>
      <c r="AP34" s="129">
        <v>7597</v>
      </c>
      <c r="AQ34" s="64" t="s">
        <v>91</v>
      </c>
      <c r="AR34" s="144">
        <v>1856</v>
      </c>
      <c r="AS34" s="195">
        <f>AR34/AP34*100</f>
        <v>24.430696327497696</v>
      </c>
      <c r="AT34" s="870"/>
      <c r="AU34" s="129">
        <v>7663</v>
      </c>
      <c r="AV34" s="64" t="s">
        <v>91</v>
      </c>
      <c r="AW34" s="144">
        <v>1647</v>
      </c>
      <c r="AX34" s="195">
        <f>AW34/AU34*100</f>
        <v>21.492887902910088</v>
      </c>
    </row>
    <row r="35" spans="1:50" s="4" customFormat="1" ht="12" customHeight="1">
      <c r="A35" s="880"/>
      <c r="B35" s="41"/>
      <c r="C35" s="20" t="s">
        <v>105</v>
      </c>
      <c r="D35" s="145">
        <v>3235</v>
      </c>
      <c r="E35" s="41">
        <v>58.6</v>
      </c>
      <c r="F35" s="880"/>
      <c r="G35" s="41"/>
      <c r="H35" s="20" t="s">
        <v>105</v>
      </c>
      <c r="I35" s="148">
        <v>3200</v>
      </c>
      <c r="J35" s="41">
        <v>48.7</v>
      </c>
      <c r="K35" s="880"/>
      <c r="L35" s="133"/>
      <c r="M35" s="20" t="s">
        <v>105</v>
      </c>
      <c r="N35" s="147">
        <v>3397</v>
      </c>
      <c r="O35" s="193">
        <f>N35/L34*100</f>
        <v>47.831596733314555</v>
      </c>
      <c r="P35" s="872"/>
      <c r="Q35" s="133"/>
      <c r="R35" s="20" t="s">
        <v>105</v>
      </c>
      <c r="S35" s="148">
        <v>3712</v>
      </c>
      <c r="T35" s="193">
        <f>S35/Q34*100</f>
        <v>50.427930987637545</v>
      </c>
      <c r="U35" s="872"/>
      <c r="V35" s="133"/>
      <c r="W35" s="20" t="s">
        <v>105</v>
      </c>
      <c r="X35" s="148">
        <v>3974</v>
      </c>
      <c r="Y35" s="196">
        <f>X35/V34*100</f>
        <v>53.349442878238683</v>
      </c>
      <c r="Z35" s="872"/>
      <c r="AA35" s="84"/>
      <c r="AB35" s="20" t="s">
        <v>105</v>
      </c>
      <c r="AC35" s="150">
        <v>4316</v>
      </c>
      <c r="AD35" s="198">
        <f>AC35/AA34*100</f>
        <v>53.795338402093982</v>
      </c>
      <c r="AE35" s="872"/>
      <c r="AF35" s="84"/>
      <c r="AG35" s="20" t="s">
        <v>105</v>
      </c>
      <c r="AH35" s="150">
        <v>4254</v>
      </c>
      <c r="AI35" s="198">
        <f>AH35/AF34*100</f>
        <v>55.958958168902917</v>
      </c>
      <c r="AJ35" s="872"/>
      <c r="AK35" s="84"/>
      <c r="AL35" s="20" t="s">
        <v>105</v>
      </c>
      <c r="AM35" s="150">
        <v>4534</v>
      </c>
      <c r="AN35" s="198">
        <f>AM35/AK34*100</f>
        <v>59.462295081967213</v>
      </c>
      <c r="AO35" s="872"/>
      <c r="AP35" s="84"/>
      <c r="AQ35" s="20" t="s">
        <v>105</v>
      </c>
      <c r="AR35" s="150">
        <v>4672</v>
      </c>
      <c r="AS35" s="198">
        <f>AR35/AP34*100</f>
        <v>61.497959720942475</v>
      </c>
      <c r="AT35" s="872"/>
      <c r="AU35" s="84"/>
      <c r="AV35" s="20" t="s">
        <v>105</v>
      </c>
      <c r="AW35" s="150">
        <v>4971</v>
      </c>
      <c r="AX35" s="198">
        <f>AW35/AU34*100</f>
        <v>64.87015529166122</v>
      </c>
    </row>
    <row r="36" spans="1:50" ht="10.5" customHeight="1">
      <c r="A36" s="734" t="s">
        <v>201</v>
      </c>
      <c r="B36" s="734"/>
      <c r="C36" s="734"/>
      <c r="D36" s="734"/>
      <c r="E36" s="734"/>
      <c r="F36" s="734"/>
      <c r="G36" s="734"/>
      <c r="H36" s="734"/>
      <c r="I36" s="734"/>
      <c r="J36" s="734"/>
      <c r="K36" s="734"/>
      <c r="L36" s="734"/>
      <c r="M36" s="734"/>
      <c r="N36" s="734"/>
      <c r="O36" s="734"/>
      <c r="P36" s="734"/>
      <c r="Q36" s="734"/>
      <c r="R36" s="734"/>
      <c r="S36" s="734"/>
      <c r="T36" s="734"/>
      <c r="U36" s="734"/>
      <c r="V36" s="107"/>
      <c r="W36" s="107"/>
      <c r="X36" s="107"/>
      <c r="Y36" s="107"/>
      <c r="Z36" s="107"/>
      <c r="AE36" s="107"/>
      <c r="AJ36" s="107"/>
      <c r="AO36" s="107"/>
    </row>
    <row r="37" spans="1:50" ht="25.5" customHeight="1">
      <c r="A37" s="764"/>
      <c r="B37" s="764"/>
      <c r="C37" s="764"/>
      <c r="D37" s="764"/>
      <c r="E37" s="764"/>
      <c r="F37" s="764"/>
      <c r="G37" s="764"/>
      <c r="H37" s="764"/>
      <c r="I37" s="764"/>
      <c r="J37" s="764"/>
      <c r="K37" s="764"/>
      <c r="L37" s="764"/>
      <c r="M37" s="764"/>
      <c r="N37" s="764"/>
      <c r="O37" s="764"/>
      <c r="P37" s="764"/>
      <c r="Q37" s="764"/>
      <c r="R37" s="764"/>
      <c r="S37" s="764"/>
      <c r="T37" s="764"/>
      <c r="U37" s="764"/>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8" customWidth="1"/>
    <col min="10" max="16384" width="10.85546875" style="11"/>
  </cols>
  <sheetData>
    <row r="1" spans="1:10">
      <c r="A1" s="678" t="s">
        <v>486</v>
      </c>
      <c r="B1" s="657"/>
      <c r="C1" s="657"/>
      <c r="D1" s="657"/>
      <c r="E1" s="657"/>
      <c r="F1" s="657"/>
      <c r="G1" s="657"/>
      <c r="H1" s="657"/>
      <c r="I1" s="657"/>
    </row>
    <row r="2" spans="1:10" ht="25.5" customHeight="1">
      <c r="A2" s="808" t="s">
        <v>447</v>
      </c>
      <c r="B2" s="808"/>
      <c r="C2" s="808"/>
      <c r="D2" s="808"/>
      <c r="E2" s="808"/>
      <c r="F2" s="808"/>
      <c r="G2" s="808"/>
      <c r="H2" s="808"/>
      <c r="I2" s="808"/>
      <c r="J2" s="808"/>
    </row>
    <row r="3" spans="1:10" ht="29.25" customHeight="1">
      <c r="A3" s="811" t="s">
        <v>163</v>
      </c>
      <c r="B3" s="768" t="s">
        <v>202</v>
      </c>
      <c r="C3" s="770"/>
      <c r="D3" s="770"/>
      <c r="E3" s="770"/>
      <c r="F3" s="770"/>
      <c r="G3" s="770"/>
      <c r="H3" s="770"/>
      <c r="I3" s="770"/>
      <c r="J3" s="770"/>
    </row>
    <row r="4" spans="1:10">
      <c r="A4" s="823"/>
      <c r="B4" s="1">
        <v>2000</v>
      </c>
      <c r="C4" s="52">
        <v>2005</v>
      </c>
      <c r="D4" s="59">
        <v>2010</v>
      </c>
      <c r="E4" s="59">
        <v>2011</v>
      </c>
      <c r="F4" s="1">
        <v>2012</v>
      </c>
      <c r="G4" s="60">
        <v>2013</v>
      </c>
      <c r="H4" s="60">
        <v>2014</v>
      </c>
      <c r="I4" s="60">
        <v>2015</v>
      </c>
      <c r="J4" s="245">
        <v>2016</v>
      </c>
    </row>
    <row r="5" spans="1:10">
      <c r="A5" s="823"/>
      <c r="B5" s="893" t="s">
        <v>58</v>
      </c>
      <c r="C5" s="894"/>
      <c r="D5" s="894"/>
      <c r="E5" s="894"/>
      <c r="F5" s="894"/>
      <c r="G5" s="894"/>
      <c r="H5" s="894"/>
      <c r="I5" s="894"/>
      <c r="J5" s="894"/>
    </row>
    <row r="6" spans="1:10" ht="12.75" customHeight="1">
      <c r="A6" s="892" t="s">
        <v>41</v>
      </c>
      <c r="B6" s="892"/>
      <c r="C6" s="892"/>
      <c r="D6" s="892"/>
      <c r="E6" s="892"/>
      <c r="F6" s="892"/>
      <c r="G6" s="892"/>
      <c r="H6" s="540"/>
      <c r="I6" s="540"/>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51" t="s">
        <v>356</v>
      </c>
      <c r="B8" s="552">
        <v>14.636887995798812</v>
      </c>
      <c r="C8" s="552">
        <v>14.865646092512369</v>
      </c>
      <c r="D8" s="552">
        <v>13.477939334661308</v>
      </c>
      <c r="E8" s="552">
        <v>12.231113010167958</v>
      </c>
      <c r="F8" s="552">
        <v>14.335409714109085</v>
      </c>
      <c r="G8" s="553">
        <v>15.093634086722583</v>
      </c>
      <c r="H8" s="553">
        <v>16.328488438492169</v>
      </c>
      <c r="I8" s="553">
        <v>17.623126937267497</v>
      </c>
      <c r="J8" s="553">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4" t="s">
        <v>358</v>
      </c>
      <c r="B10" s="555">
        <v>15.354134338284195</v>
      </c>
      <c r="C10" s="555">
        <v>20.777813028764804</v>
      </c>
      <c r="D10" s="555">
        <v>22.238073833766538</v>
      </c>
      <c r="E10" s="555">
        <v>23.605851207035808</v>
      </c>
      <c r="F10" s="555">
        <v>23.709475192548808</v>
      </c>
      <c r="G10" s="549">
        <v>24.799810730144863</v>
      </c>
      <c r="H10" s="549">
        <v>26.292110760002142</v>
      </c>
      <c r="I10" s="549">
        <v>27.340436536671149</v>
      </c>
      <c r="J10" s="549">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5" t="s">
        <v>117</v>
      </c>
      <c r="B12" s="546">
        <v>15.303405207965124</v>
      </c>
      <c r="C12" s="546">
        <v>15.28762025416683</v>
      </c>
      <c r="D12" s="548">
        <v>13.473567159338367</v>
      </c>
      <c r="E12" s="548">
        <v>11.272083571104149</v>
      </c>
      <c r="F12" s="548">
        <v>15.330145687563975</v>
      </c>
      <c r="G12" s="547">
        <v>17.362025660172424</v>
      </c>
      <c r="H12" s="547">
        <v>18.907632743362832</v>
      </c>
      <c r="I12" s="547">
        <v>21.079719224499144</v>
      </c>
      <c r="J12" s="547">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5" t="s">
        <v>119</v>
      </c>
      <c r="B14" s="546">
        <v>20.98833981121599</v>
      </c>
      <c r="C14" s="546">
        <v>21.808792372881356</v>
      </c>
      <c r="D14" s="548">
        <v>18.686177492367616</v>
      </c>
      <c r="E14" s="548">
        <v>20.209863588667364</v>
      </c>
      <c r="F14" s="548">
        <v>22.490993309315492</v>
      </c>
      <c r="G14" s="547">
        <v>26.739130434782609</v>
      </c>
      <c r="H14" s="547">
        <v>27.152237354085599</v>
      </c>
      <c r="I14" s="547">
        <v>26.564027370478982</v>
      </c>
      <c r="J14" s="547">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5" t="s">
        <v>126</v>
      </c>
      <c r="B16" s="546">
        <v>11.085213499906768</v>
      </c>
      <c r="C16" s="546">
        <v>12.027983816587998</v>
      </c>
      <c r="D16" s="548">
        <v>10.820023988384571</v>
      </c>
      <c r="E16" s="548">
        <v>13.149794801641587</v>
      </c>
      <c r="F16" s="548">
        <v>14.112155125980012</v>
      </c>
      <c r="G16" s="547">
        <v>14.265751260708425</v>
      </c>
      <c r="H16" s="547">
        <v>14.931631722880583</v>
      </c>
      <c r="I16" s="547">
        <v>16.749244712990937</v>
      </c>
      <c r="J16" s="547">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5" t="s">
        <v>129</v>
      </c>
      <c r="B18" s="546">
        <v>9.9273607748184016</v>
      </c>
      <c r="C18" s="546">
        <v>14.410763494893825</v>
      </c>
      <c r="D18" s="548">
        <v>11.150618688664487</v>
      </c>
      <c r="E18" s="548">
        <v>11.440791232290831</v>
      </c>
      <c r="F18" s="548">
        <v>13.042154923147162</v>
      </c>
      <c r="G18" s="547">
        <v>13.723404255319149</v>
      </c>
      <c r="H18" s="547">
        <v>15.341634738186464</v>
      </c>
      <c r="I18" s="547">
        <v>16.018168054504166</v>
      </c>
      <c r="J18" s="547">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5" t="s">
        <v>131</v>
      </c>
      <c r="B20" s="546">
        <v>11.825207573189301</v>
      </c>
      <c r="C20" s="546">
        <v>12.267777461898817</v>
      </c>
      <c r="D20" s="548">
        <v>12.378924088219032</v>
      </c>
      <c r="E20" s="548">
        <v>11.489131790033664</v>
      </c>
      <c r="F20" s="548">
        <v>12.810811269374009</v>
      </c>
      <c r="G20" s="547">
        <v>13.090447763517352</v>
      </c>
      <c r="H20" s="547">
        <v>14.554288625053877</v>
      </c>
      <c r="I20" s="547">
        <v>15.217094757789493</v>
      </c>
      <c r="J20" s="547">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5" t="s">
        <v>59</v>
      </c>
      <c r="B22" s="546">
        <v>22.700296735905045</v>
      </c>
      <c r="C22" s="546">
        <v>23.048128342245988</v>
      </c>
      <c r="D22" s="548">
        <v>17.770822465658146</v>
      </c>
      <c r="E22" s="548">
        <v>18.416463201953263</v>
      </c>
      <c r="F22" s="548">
        <v>19.515237925503477</v>
      </c>
      <c r="G22" s="547">
        <v>20.337428938199157</v>
      </c>
      <c r="H22" s="547">
        <v>20.958083832335326</v>
      </c>
      <c r="I22" s="547">
        <v>20.173761946133798</v>
      </c>
      <c r="J22" s="547">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5" t="s">
        <v>61</v>
      </c>
      <c r="B24" s="546">
        <v>10.458227542014267</v>
      </c>
      <c r="C24" s="546">
        <v>14.614945807187679</v>
      </c>
      <c r="D24" s="548">
        <v>15.924640555280121</v>
      </c>
      <c r="E24" s="548">
        <v>15.161527165932453</v>
      </c>
      <c r="F24" s="548">
        <v>18.709231073334649</v>
      </c>
      <c r="G24" s="547">
        <v>18.827223009925056</v>
      </c>
      <c r="H24" s="547">
        <v>25.042844901456728</v>
      </c>
      <c r="I24" s="547">
        <v>24.654165385797725</v>
      </c>
      <c r="J24" s="547">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5" t="s">
        <v>64</v>
      </c>
      <c r="B26" s="546">
        <v>8.9851767388825543</v>
      </c>
      <c r="C26" s="546">
        <v>11.58176943699732</v>
      </c>
      <c r="D26" s="548">
        <v>15.204782725082538</v>
      </c>
      <c r="E26" s="548">
        <v>15.106229744328411</v>
      </c>
      <c r="F26" s="548">
        <v>18.558401241753977</v>
      </c>
      <c r="G26" s="549">
        <v>22.456424807458454</v>
      </c>
      <c r="H26" s="549">
        <v>25.553131816765344</v>
      </c>
      <c r="I26" s="550">
        <v>25.20459960634</v>
      </c>
      <c r="J26" s="549">
        <v>22.637705068279718</v>
      </c>
      <c r="K26" s="282"/>
    </row>
    <row r="27" spans="1:11" ht="60" customHeight="1">
      <c r="A27" s="734" t="s">
        <v>359</v>
      </c>
      <c r="B27" s="734"/>
      <c r="C27" s="734"/>
      <c r="D27" s="734"/>
      <c r="E27" s="734"/>
      <c r="F27" s="734"/>
      <c r="G27" s="734"/>
      <c r="H27" s="734"/>
      <c r="I27" s="734"/>
      <c r="J27" s="734"/>
    </row>
    <row r="28" spans="1:11" ht="12.75" customHeight="1">
      <c r="A28" s="807"/>
      <c r="B28" s="807"/>
      <c r="C28" s="807"/>
      <c r="D28" s="807"/>
      <c r="E28" s="807"/>
      <c r="F28" s="807"/>
      <c r="G28" s="807"/>
      <c r="H28" s="539"/>
      <c r="I28" s="539"/>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9" t="s">
        <v>486</v>
      </c>
      <c r="B1" s="719"/>
      <c r="C1" s="657"/>
      <c r="D1" s="657"/>
      <c r="E1" s="657"/>
      <c r="F1" s="657"/>
      <c r="G1" s="657"/>
      <c r="H1" s="657"/>
      <c r="I1" s="657"/>
      <c r="J1" s="657"/>
      <c r="K1" s="657"/>
      <c r="L1" s="657"/>
      <c r="M1" s="657"/>
      <c r="N1" s="657"/>
      <c r="O1" s="657"/>
      <c r="P1" s="657"/>
      <c r="Q1" s="657"/>
    </row>
    <row r="2" spans="1:17" ht="12.75" customHeight="1">
      <c r="A2" s="895" t="s">
        <v>448</v>
      </c>
      <c r="B2" s="895"/>
      <c r="C2" s="895"/>
      <c r="D2" s="895"/>
      <c r="E2" s="895"/>
      <c r="F2" s="895"/>
      <c r="G2" s="895"/>
      <c r="H2" s="895"/>
      <c r="I2" s="895"/>
      <c r="J2" s="895"/>
      <c r="K2" s="895"/>
      <c r="L2" s="895"/>
      <c r="M2" s="895"/>
      <c r="N2" s="895"/>
      <c r="O2" s="895"/>
      <c r="P2" s="895"/>
      <c r="Q2" s="895"/>
    </row>
    <row r="3" spans="1:17" ht="24" customHeight="1">
      <c r="A3" s="731" t="s">
        <v>75</v>
      </c>
      <c r="B3" s="735" t="s">
        <v>42</v>
      </c>
      <c r="C3" s="736"/>
      <c r="D3" s="736"/>
      <c r="E3" s="736"/>
      <c r="F3" s="736"/>
      <c r="G3" s="736"/>
      <c r="H3" s="736"/>
      <c r="I3" s="736"/>
      <c r="J3" s="736"/>
      <c r="K3" s="736"/>
      <c r="L3" s="736"/>
      <c r="M3" s="736"/>
      <c r="N3" s="736"/>
      <c r="O3" s="736"/>
      <c r="P3" s="769"/>
      <c r="Q3" s="735" t="s">
        <v>386</v>
      </c>
    </row>
    <row r="4" spans="1:17" ht="27" customHeight="1">
      <c r="A4" s="897"/>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6"/>
    </row>
    <row r="5" spans="1:17">
      <c r="A5" s="733"/>
      <c r="B5" s="824" t="s">
        <v>39</v>
      </c>
      <c r="C5" s="825"/>
      <c r="D5" s="825"/>
      <c r="E5" s="825"/>
      <c r="F5" s="825"/>
      <c r="G5" s="825"/>
      <c r="H5" s="825"/>
      <c r="I5" s="825"/>
      <c r="J5" s="825"/>
      <c r="K5" s="825"/>
      <c r="L5" s="825"/>
      <c r="M5" s="825"/>
      <c r="N5" s="825"/>
      <c r="O5" s="825"/>
      <c r="P5" s="898"/>
      <c r="Q5" s="291" t="s">
        <v>40</v>
      </c>
    </row>
    <row r="6" spans="1:17">
      <c r="A6" s="13" t="s">
        <v>76</v>
      </c>
      <c r="B6" s="563">
        <v>261427</v>
      </c>
      <c r="C6" s="563">
        <v>314539</v>
      </c>
      <c r="D6" s="563">
        <v>355961</v>
      </c>
      <c r="E6" s="563">
        <v>344822</v>
      </c>
      <c r="F6" s="564">
        <v>361360</v>
      </c>
      <c r="G6" s="563">
        <v>396610</v>
      </c>
      <c r="H6" s="563">
        <v>424273</v>
      </c>
      <c r="I6" s="565">
        <v>444608</v>
      </c>
      <c r="J6" s="565">
        <v>518748</v>
      </c>
      <c r="K6" s="564">
        <v>495088</v>
      </c>
      <c r="L6" s="564">
        <v>508621</v>
      </c>
      <c r="M6" s="566">
        <v>504882</v>
      </c>
      <c r="N6" s="566">
        <v>506580</v>
      </c>
      <c r="O6" s="566">
        <v>509760</v>
      </c>
      <c r="P6" s="566">
        <v>511724</v>
      </c>
      <c r="Q6" s="242">
        <f>(P6/O6*100)-100</f>
        <v>0.38527934714376499</v>
      </c>
    </row>
    <row r="7" spans="1:17" ht="12" customHeight="1">
      <c r="A7" s="49" t="s">
        <v>134</v>
      </c>
      <c r="B7" s="567">
        <v>197541</v>
      </c>
      <c r="C7" s="567">
        <v>230411</v>
      </c>
      <c r="D7" s="567">
        <v>266386</v>
      </c>
      <c r="E7" s="567">
        <f>344822-87231</f>
        <v>257591</v>
      </c>
      <c r="F7" s="567">
        <f>361360-F8-F9</f>
        <v>265130</v>
      </c>
      <c r="G7" s="567">
        <f>396610-102216</f>
        <v>294394</v>
      </c>
      <c r="H7" s="567">
        <f>424273-108315</f>
        <v>315958</v>
      </c>
      <c r="I7" s="567">
        <f>444608-109260</f>
        <v>335348</v>
      </c>
      <c r="J7" s="567">
        <v>402539</v>
      </c>
      <c r="K7" s="567">
        <f t="shared" ref="K7:P7" si="0">K10+K11+K16+K18+K19+K20+K21+K24</f>
        <v>381754</v>
      </c>
      <c r="L7" s="567">
        <f t="shared" si="0"/>
        <v>398466</v>
      </c>
      <c r="M7" s="567">
        <f t="shared" si="0"/>
        <v>394023</v>
      </c>
      <c r="N7" s="567">
        <f t="shared" si="0"/>
        <v>393273</v>
      </c>
      <c r="O7" s="567">
        <f>O10+O11+O16+O18+O19+O20+O21+O24</f>
        <v>394812</v>
      </c>
      <c r="P7" s="567">
        <f t="shared" si="0"/>
        <v>395584</v>
      </c>
      <c r="Q7" s="137">
        <f t="shared" ref="Q7:Q25" si="1">(P7/O7*100)-100</f>
        <v>0.19553610325925774</v>
      </c>
    </row>
    <row r="8" spans="1:17" ht="12" customHeight="1">
      <c r="A8" s="124" t="s">
        <v>6</v>
      </c>
      <c r="B8" s="563">
        <v>33859</v>
      </c>
      <c r="C8" s="563">
        <v>48040</v>
      </c>
      <c r="D8" s="563">
        <v>51751</v>
      </c>
      <c r="E8" s="563">
        <f>E13+E17+E22+E23+E25</f>
        <v>50183</v>
      </c>
      <c r="F8" s="564">
        <v>55679</v>
      </c>
      <c r="G8" s="563">
        <v>58306</v>
      </c>
      <c r="H8" s="563">
        <v>60811</v>
      </c>
      <c r="I8" s="565">
        <v>58091</v>
      </c>
      <c r="J8" s="565">
        <v>60494</v>
      </c>
      <c r="K8" s="564">
        <f t="shared" ref="K8:P8" si="2">K13+K17+K22+K23+K25</f>
        <v>57504</v>
      </c>
      <c r="L8" s="564">
        <f t="shared" si="2"/>
        <v>55207</v>
      </c>
      <c r="M8" s="564">
        <f t="shared" si="2"/>
        <v>54846</v>
      </c>
      <c r="N8" s="564">
        <f>N13+N17+N22+N23+N25</f>
        <v>55305</v>
      </c>
      <c r="O8" s="564">
        <f>O13+O17+O22+O23+O25</f>
        <v>55637</v>
      </c>
      <c r="P8" s="564">
        <f t="shared" si="2"/>
        <v>54952</v>
      </c>
      <c r="Q8" s="243">
        <f t="shared" si="1"/>
        <v>-1.2311950680302601</v>
      </c>
    </row>
    <row r="9" spans="1:17">
      <c r="A9" s="49" t="s">
        <v>136</v>
      </c>
      <c r="B9" s="567">
        <v>30027</v>
      </c>
      <c r="C9" s="567">
        <v>36088</v>
      </c>
      <c r="D9" s="567">
        <v>37824</v>
      </c>
      <c r="E9" s="567">
        <f>E12+E14+E15</f>
        <v>37048</v>
      </c>
      <c r="F9" s="567">
        <v>40551</v>
      </c>
      <c r="G9" s="567">
        <v>43910</v>
      </c>
      <c r="H9" s="567">
        <v>47504</v>
      </c>
      <c r="I9" s="567">
        <v>51169</v>
      </c>
      <c r="J9" s="567">
        <v>55715</v>
      </c>
      <c r="K9" s="567">
        <f t="shared" ref="K9:P9" si="3">K12+K14+K15</f>
        <v>55830</v>
      </c>
      <c r="L9" s="567">
        <f t="shared" si="3"/>
        <v>54948</v>
      </c>
      <c r="M9" s="567">
        <f t="shared" si="3"/>
        <v>56013</v>
      </c>
      <c r="N9" s="567">
        <f t="shared" si="3"/>
        <v>58002</v>
      </c>
      <c r="O9" s="567">
        <f t="shared" si="3"/>
        <v>59310</v>
      </c>
      <c r="P9" s="567">
        <f t="shared" si="3"/>
        <v>61188</v>
      </c>
      <c r="Q9" s="137">
        <f t="shared" si="1"/>
        <v>3.1664137582195337</v>
      </c>
    </row>
    <row r="10" spans="1:17" ht="13.5">
      <c r="A10" s="124" t="s">
        <v>186</v>
      </c>
      <c r="B10" s="563">
        <v>37430</v>
      </c>
      <c r="C10" s="563">
        <v>43799</v>
      </c>
      <c r="D10" s="563">
        <v>49578</v>
      </c>
      <c r="E10" s="563">
        <v>48128</v>
      </c>
      <c r="F10" s="564">
        <v>47674</v>
      </c>
      <c r="G10" s="563">
        <v>60661</v>
      </c>
      <c r="H10" s="563">
        <v>65321</v>
      </c>
      <c r="I10" s="565">
        <v>67638</v>
      </c>
      <c r="J10" s="565">
        <v>78026</v>
      </c>
      <c r="K10" s="568">
        <v>79910</v>
      </c>
      <c r="L10" s="564">
        <v>78024</v>
      </c>
      <c r="M10" s="569">
        <v>75136</v>
      </c>
      <c r="N10" s="569">
        <v>76342</v>
      </c>
      <c r="O10" s="569">
        <v>76916</v>
      </c>
      <c r="P10" s="569">
        <v>74885</v>
      </c>
      <c r="Q10" s="243">
        <f t="shared" si="1"/>
        <v>-2.6405429299495466</v>
      </c>
    </row>
    <row r="11" spans="1:17" ht="13.5">
      <c r="A11" s="49" t="s">
        <v>190</v>
      </c>
      <c r="B11" s="567">
        <v>34859</v>
      </c>
      <c r="C11" s="567">
        <v>42435</v>
      </c>
      <c r="D11" s="567">
        <v>50518</v>
      </c>
      <c r="E11" s="567">
        <v>51916</v>
      </c>
      <c r="F11" s="567">
        <v>52833</v>
      </c>
      <c r="G11" s="567">
        <v>55001</v>
      </c>
      <c r="H11" s="567">
        <v>59081</v>
      </c>
      <c r="I11" s="567">
        <v>64749</v>
      </c>
      <c r="J11" s="570">
        <v>85867</v>
      </c>
      <c r="K11" s="567">
        <v>71317</v>
      </c>
      <c r="L11" s="567">
        <v>73655</v>
      </c>
      <c r="M11" s="571">
        <v>72320</v>
      </c>
      <c r="N11" s="571">
        <v>74223</v>
      </c>
      <c r="O11" s="571">
        <v>73437</v>
      </c>
      <c r="P11" s="571">
        <v>76953</v>
      </c>
      <c r="Q11" s="137">
        <f t="shared" si="1"/>
        <v>4.7877772784836026</v>
      </c>
    </row>
    <row r="12" spans="1:17" ht="13.5">
      <c r="A12" s="124" t="s">
        <v>32</v>
      </c>
      <c r="B12" s="563">
        <v>17518</v>
      </c>
      <c r="C12" s="563">
        <v>21075</v>
      </c>
      <c r="D12" s="563">
        <v>20704</v>
      </c>
      <c r="E12" s="563">
        <v>20318</v>
      </c>
      <c r="F12" s="564">
        <v>22339</v>
      </c>
      <c r="G12" s="563">
        <v>23967</v>
      </c>
      <c r="H12" s="563">
        <v>26326</v>
      </c>
      <c r="I12" s="565">
        <v>28850</v>
      </c>
      <c r="J12" s="565">
        <v>31234</v>
      </c>
      <c r="K12" s="568">
        <v>31745</v>
      </c>
      <c r="L12" s="564">
        <v>31877</v>
      </c>
      <c r="M12" s="569">
        <v>32670</v>
      </c>
      <c r="N12" s="569">
        <v>34189</v>
      </c>
      <c r="O12" s="569">
        <v>35367</v>
      </c>
      <c r="P12" s="569">
        <v>35912</v>
      </c>
      <c r="Q12" s="243">
        <f t="shared" si="1"/>
        <v>1.5409845336047852</v>
      </c>
    </row>
    <row r="13" spans="1:17" ht="13.5">
      <c r="A13" s="49" t="s">
        <v>33</v>
      </c>
      <c r="B13" s="567">
        <v>4448</v>
      </c>
      <c r="C13" s="567">
        <v>7204</v>
      </c>
      <c r="D13" s="567">
        <v>7552</v>
      </c>
      <c r="E13" s="567">
        <v>7565</v>
      </c>
      <c r="F13" s="567">
        <v>8571</v>
      </c>
      <c r="G13" s="567">
        <v>9866</v>
      </c>
      <c r="H13" s="567">
        <v>10056</v>
      </c>
      <c r="I13" s="567">
        <v>9499</v>
      </c>
      <c r="J13" s="567">
        <v>9530</v>
      </c>
      <c r="K13" s="570">
        <v>9715</v>
      </c>
      <c r="L13" s="567">
        <v>8280</v>
      </c>
      <c r="M13" s="571">
        <v>8224</v>
      </c>
      <c r="N13" s="571">
        <v>8184</v>
      </c>
      <c r="O13" s="571">
        <v>8112</v>
      </c>
      <c r="P13" s="571">
        <v>8542</v>
      </c>
      <c r="Q13" s="137">
        <f t="shared" si="1"/>
        <v>5.3007889546351095</v>
      </c>
    </row>
    <row r="14" spans="1:17" ht="13.5">
      <c r="A14" s="124" t="s">
        <v>34</v>
      </c>
      <c r="B14" s="563">
        <v>3307</v>
      </c>
      <c r="C14" s="563">
        <v>4287</v>
      </c>
      <c r="D14" s="563">
        <v>5256</v>
      </c>
      <c r="E14" s="563">
        <v>4810</v>
      </c>
      <c r="F14" s="564">
        <v>5483</v>
      </c>
      <c r="G14" s="563">
        <v>5848</v>
      </c>
      <c r="H14" s="563">
        <v>5866</v>
      </c>
      <c r="I14" s="565">
        <v>6478</v>
      </c>
      <c r="J14" s="565">
        <v>6937</v>
      </c>
      <c r="K14" s="568">
        <v>7376</v>
      </c>
      <c r="L14" s="564">
        <v>6612</v>
      </c>
      <c r="M14" s="569">
        <v>6888</v>
      </c>
      <c r="N14" s="569">
        <v>7263</v>
      </c>
      <c r="O14" s="569">
        <v>6992</v>
      </c>
      <c r="P14" s="569">
        <v>7055</v>
      </c>
      <c r="Q14" s="243">
        <f t="shared" si="1"/>
        <v>0.90102974828374727</v>
      </c>
    </row>
    <row r="15" spans="1:17" ht="13.5">
      <c r="A15" s="49" t="s">
        <v>189</v>
      </c>
      <c r="B15" s="567">
        <v>9202</v>
      </c>
      <c r="C15" s="567">
        <v>10726</v>
      </c>
      <c r="D15" s="567">
        <v>11864</v>
      </c>
      <c r="E15" s="567">
        <v>11920</v>
      </c>
      <c r="F15" s="567">
        <v>12729</v>
      </c>
      <c r="G15" s="567">
        <v>14095</v>
      </c>
      <c r="H15" s="567">
        <v>15312</v>
      </c>
      <c r="I15" s="570">
        <v>15841</v>
      </c>
      <c r="J15" s="567">
        <v>17544</v>
      </c>
      <c r="K15" s="567">
        <v>16709</v>
      </c>
      <c r="L15" s="567">
        <v>16459</v>
      </c>
      <c r="M15" s="571">
        <v>16455</v>
      </c>
      <c r="N15" s="571">
        <v>16550</v>
      </c>
      <c r="O15" s="571">
        <v>16951</v>
      </c>
      <c r="P15" s="571">
        <v>18221</v>
      </c>
      <c r="Q15" s="137">
        <f t="shared" si="1"/>
        <v>7.4921833520146208</v>
      </c>
    </row>
    <row r="16" spans="1:17" ht="13.5">
      <c r="A16" s="124" t="s">
        <v>187</v>
      </c>
      <c r="B16" s="563">
        <v>20992</v>
      </c>
      <c r="C16" s="563">
        <v>23654</v>
      </c>
      <c r="D16" s="563">
        <v>30059</v>
      </c>
      <c r="E16" s="563">
        <v>28576</v>
      </c>
      <c r="F16" s="564">
        <v>28911</v>
      </c>
      <c r="G16" s="563">
        <v>32974</v>
      </c>
      <c r="H16" s="563">
        <v>35709</v>
      </c>
      <c r="I16" s="565">
        <v>36713</v>
      </c>
      <c r="J16" s="565">
        <v>40560</v>
      </c>
      <c r="K16" s="564">
        <v>39044</v>
      </c>
      <c r="L16" s="568">
        <v>43109</v>
      </c>
      <c r="M16" s="572">
        <v>42208</v>
      </c>
      <c r="N16" s="569">
        <v>41029</v>
      </c>
      <c r="O16" s="569">
        <v>42203</v>
      </c>
      <c r="P16" s="569">
        <v>44669</v>
      </c>
      <c r="Q16" s="243">
        <f t="shared" si="1"/>
        <v>5.8431865033291501</v>
      </c>
    </row>
    <row r="17" spans="1:17" ht="13.5">
      <c r="A17" s="49" t="s">
        <v>191</v>
      </c>
      <c r="B17" s="567">
        <v>3987</v>
      </c>
      <c r="C17" s="567">
        <v>5782</v>
      </c>
      <c r="D17" s="567">
        <v>6169</v>
      </c>
      <c r="E17" s="567">
        <v>6249</v>
      </c>
      <c r="F17" s="567">
        <v>6766</v>
      </c>
      <c r="G17" s="570">
        <v>7080</v>
      </c>
      <c r="H17" s="567">
        <v>7673</v>
      </c>
      <c r="I17" s="567">
        <v>7031</v>
      </c>
      <c r="J17" s="567">
        <v>7482</v>
      </c>
      <c r="K17" s="567">
        <v>6571</v>
      </c>
      <c r="L17" s="567">
        <v>6580</v>
      </c>
      <c r="M17" s="571">
        <v>6264</v>
      </c>
      <c r="N17" s="571">
        <v>6605</v>
      </c>
      <c r="O17" s="571">
        <v>6880</v>
      </c>
      <c r="P17" s="571">
        <v>7106</v>
      </c>
      <c r="Q17" s="137">
        <f t="shared" si="1"/>
        <v>3.2848837209302246</v>
      </c>
    </row>
    <row r="18" spans="1:17" ht="13.5">
      <c r="A18" s="124" t="s">
        <v>188</v>
      </c>
      <c r="B18" s="563">
        <v>19937</v>
      </c>
      <c r="C18" s="563">
        <v>25640</v>
      </c>
      <c r="D18" s="563">
        <v>25930</v>
      </c>
      <c r="E18" s="563">
        <v>24524</v>
      </c>
      <c r="F18" s="564">
        <v>26689</v>
      </c>
      <c r="G18" s="563">
        <v>27777</v>
      </c>
      <c r="H18" s="563">
        <v>29150</v>
      </c>
      <c r="I18" s="565">
        <v>30983</v>
      </c>
      <c r="J18" s="573">
        <v>37404</v>
      </c>
      <c r="K18" s="564">
        <v>35304</v>
      </c>
      <c r="L18" s="564">
        <v>36331</v>
      </c>
      <c r="M18" s="569">
        <v>37938</v>
      </c>
      <c r="N18" s="569">
        <v>38872</v>
      </c>
      <c r="O18" s="569">
        <v>37330</v>
      </c>
      <c r="P18" s="569">
        <v>37338</v>
      </c>
      <c r="Q18" s="243">
        <f t="shared" si="1"/>
        <v>2.1430484864708887E-2</v>
      </c>
    </row>
    <row r="19" spans="1:17" ht="13.5">
      <c r="A19" s="49" t="s">
        <v>194</v>
      </c>
      <c r="B19" s="567">
        <v>62468</v>
      </c>
      <c r="C19" s="567">
        <v>69614</v>
      </c>
      <c r="D19" s="567">
        <v>80903</v>
      </c>
      <c r="E19" s="567">
        <v>75144</v>
      </c>
      <c r="F19" s="567">
        <v>77568</v>
      </c>
      <c r="G19" s="567">
        <v>84697</v>
      </c>
      <c r="H19" s="567">
        <v>91240</v>
      </c>
      <c r="I19" s="567">
        <v>97666</v>
      </c>
      <c r="J19" s="567">
        <v>120305</v>
      </c>
      <c r="K19" s="567">
        <v>117877</v>
      </c>
      <c r="L19" s="570">
        <v>128483</v>
      </c>
      <c r="M19" s="571">
        <v>127605</v>
      </c>
      <c r="N19" s="571">
        <v>124623</v>
      </c>
      <c r="O19" s="571">
        <v>124915</v>
      </c>
      <c r="P19" s="571">
        <v>121535</v>
      </c>
      <c r="Q19" s="137">
        <f t="shared" si="1"/>
        <v>-2.7058399711803958</v>
      </c>
    </row>
    <row r="20" spans="1:17">
      <c r="A20" s="124" t="s">
        <v>110</v>
      </c>
      <c r="B20" s="563">
        <v>11874</v>
      </c>
      <c r="C20" s="563">
        <v>14652</v>
      </c>
      <c r="D20" s="563">
        <v>17535</v>
      </c>
      <c r="E20" s="563">
        <v>17725</v>
      </c>
      <c r="F20" s="564">
        <v>19222</v>
      </c>
      <c r="G20" s="563">
        <v>20004</v>
      </c>
      <c r="H20" s="563">
        <v>20842</v>
      </c>
      <c r="I20" s="565">
        <v>22161</v>
      </c>
      <c r="J20" s="565">
        <v>24180</v>
      </c>
      <c r="K20" s="564">
        <v>22936</v>
      </c>
      <c r="L20" s="564">
        <v>23387</v>
      </c>
      <c r="M20" s="569">
        <v>22906</v>
      </c>
      <c r="N20" s="569">
        <v>22414</v>
      </c>
      <c r="O20" s="569">
        <v>23035</v>
      </c>
      <c r="P20" s="569">
        <v>22345</v>
      </c>
      <c r="Q20" s="243">
        <f t="shared" si="1"/>
        <v>-2.9954417191230647</v>
      </c>
    </row>
    <row r="21" spans="1:17" ht="13.5">
      <c r="A21" s="49" t="s">
        <v>192</v>
      </c>
      <c r="B21" s="567">
        <v>3193</v>
      </c>
      <c r="C21" s="567">
        <v>3370</v>
      </c>
      <c r="D21" s="567">
        <v>3740</v>
      </c>
      <c r="E21" s="567">
        <v>3653</v>
      </c>
      <c r="F21" s="567">
        <v>3617</v>
      </c>
      <c r="G21" s="567">
        <v>4456</v>
      </c>
      <c r="H21" s="570">
        <v>5119</v>
      </c>
      <c r="I21" s="567">
        <v>5751</v>
      </c>
      <c r="J21" s="567">
        <v>5734</v>
      </c>
      <c r="K21" s="567">
        <v>5611</v>
      </c>
      <c r="L21" s="567">
        <v>5453</v>
      </c>
      <c r="M21" s="571">
        <v>5678</v>
      </c>
      <c r="N21" s="571">
        <v>5755</v>
      </c>
      <c r="O21" s="571">
        <v>5867</v>
      </c>
      <c r="P21" s="571">
        <v>6016</v>
      </c>
      <c r="Q21" s="137">
        <f t="shared" si="1"/>
        <v>2.5396284302028391</v>
      </c>
    </row>
    <row r="22" spans="1:17">
      <c r="A22" s="124" t="s">
        <v>111</v>
      </c>
      <c r="B22" s="563">
        <v>14115</v>
      </c>
      <c r="C22" s="563">
        <v>18013</v>
      </c>
      <c r="D22" s="563">
        <v>19940</v>
      </c>
      <c r="E22" s="563">
        <v>18600</v>
      </c>
      <c r="F22" s="564">
        <v>20847</v>
      </c>
      <c r="G22" s="563">
        <v>20659</v>
      </c>
      <c r="H22" s="563">
        <v>21616</v>
      </c>
      <c r="I22" s="565">
        <v>20269</v>
      </c>
      <c r="J22" s="565">
        <v>21478</v>
      </c>
      <c r="K22" s="564">
        <v>20792</v>
      </c>
      <c r="L22" s="564">
        <v>20605</v>
      </c>
      <c r="M22" s="569">
        <v>21395</v>
      </c>
      <c r="N22" s="569">
        <v>21104</v>
      </c>
      <c r="O22" s="569">
        <v>20035</v>
      </c>
      <c r="P22" s="569">
        <v>19857</v>
      </c>
      <c r="Q22" s="243">
        <f t="shared" si="1"/>
        <v>-0.88844522086348832</v>
      </c>
    </row>
    <row r="23" spans="1:17" ht="12.75" customHeight="1">
      <c r="A23" s="49" t="s">
        <v>193</v>
      </c>
      <c r="B23" s="567">
        <v>5484</v>
      </c>
      <c r="C23" s="567">
        <v>8271</v>
      </c>
      <c r="D23" s="567">
        <v>8765</v>
      </c>
      <c r="E23" s="567">
        <v>8487</v>
      </c>
      <c r="F23" s="570">
        <v>9346</v>
      </c>
      <c r="G23" s="567">
        <v>10120</v>
      </c>
      <c r="H23" s="567">
        <v>10230</v>
      </c>
      <c r="I23" s="567">
        <v>10085</v>
      </c>
      <c r="J23" s="567">
        <v>10896</v>
      </c>
      <c r="K23" s="567">
        <v>10118</v>
      </c>
      <c r="L23" s="567">
        <v>9874</v>
      </c>
      <c r="M23" s="571">
        <v>9336</v>
      </c>
      <c r="N23" s="571">
        <v>9759</v>
      </c>
      <c r="O23" s="571">
        <v>9699</v>
      </c>
      <c r="P23" s="571">
        <v>9502</v>
      </c>
      <c r="Q23" s="137">
        <f t="shared" si="1"/>
        <v>-2.0311372306423294</v>
      </c>
    </row>
    <row r="24" spans="1:17" ht="14.25" customHeight="1">
      <c r="A24" s="124" t="s">
        <v>258</v>
      </c>
      <c r="B24" s="563">
        <v>6788</v>
      </c>
      <c r="C24" s="563">
        <v>7247</v>
      </c>
      <c r="D24" s="563">
        <v>8123</v>
      </c>
      <c r="E24" s="563">
        <v>7925</v>
      </c>
      <c r="F24" s="564">
        <v>8616</v>
      </c>
      <c r="G24" s="563">
        <v>8824</v>
      </c>
      <c r="H24" s="563">
        <v>9496</v>
      </c>
      <c r="I24" s="565">
        <v>9687</v>
      </c>
      <c r="J24" s="565">
        <v>10463</v>
      </c>
      <c r="K24" s="564">
        <v>9755</v>
      </c>
      <c r="L24" s="564">
        <v>10024</v>
      </c>
      <c r="M24" s="569">
        <v>10232</v>
      </c>
      <c r="N24" s="569">
        <v>10015</v>
      </c>
      <c r="O24" s="572">
        <v>11109</v>
      </c>
      <c r="P24" s="569">
        <v>11843</v>
      </c>
      <c r="Q24" s="243">
        <f t="shared" si="1"/>
        <v>6.6072553785219128</v>
      </c>
    </row>
    <row r="25" spans="1:17">
      <c r="A25" s="128" t="s">
        <v>92</v>
      </c>
      <c r="B25" s="567">
        <v>5825</v>
      </c>
      <c r="C25" s="567">
        <v>8770</v>
      </c>
      <c r="D25" s="567">
        <v>9325</v>
      </c>
      <c r="E25" s="567">
        <v>9282</v>
      </c>
      <c r="F25" s="567">
        <v>10149</v>
      </c>
      <c r="G25" s="567">
        <v>10581</v>
      </c>
      <c r="H25" s="567">
        <v>11236</v>
      </c>
      <c r="I25" s="567">
        <v>11207</v>
      </c>
      <c r="J25" s="567">
        <v>11108</v>
      </c>
      <c r="K25" s="567">
        <v>10308</v>
      </c>
      <c r="L25" s="567">
        <v>9868</v>
      </c>
      <c r="M25" s="574">
        <v>9627</v>
      </c>
      <c r="N25" s="574">
        <v>9653</v>
      </c>
      <c r="O25" s="574">
        <v>10911</v>
      </c>
      <c r="P25" s="574">
        <v>9945</v>
      </c>
      <c r="Q25" s="138">
        <f t="shared" si="1"/>
        <v>-8.8534506461369347</v>
      </c>
    </row>
    <row r="26" spans="1:17" ht="183" customHeight="1">
      <c r="A26" s="734" t="s">
        <v>403</v>
      </c>
      <c r="B26" s="734"/>
      <c r="C26" s="734"/>
      <c r="D26" s="734"/>
      <c r="E26" s="734"/>
      <c r="F26" s="734"/>
      <c r="G26" s="734"/>
      <c r="H26" s="734"/>
      <c r="I26" s="734"/>
      <c r="J26" s="734"/>
      <c r="K26" s="734"/>
      <c r="L26" s="734"/>
      <c r="M26" s="734"/>
      <c r="N26" s="734"/>
      <c r="O26" s="734"/>
      <c r="P26" s="734"/>
      <c r="Q26" s="734"/>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6" customWidth="1"/>
    <col min="15" max="16" width="9.5703125" style="556" customWidth="1"/>
    <col min="17" max="17" width="8.140625" customWidth="1"/>
    <col min="18" max="19" width="9.5703125" customWidth="1"/>
  </cols>
  <sheetData>
    <row r="1" spans="1:27" s="657" customFormat="1">
      <c r="A1" s="678" t="s">
        <v>486</v>
      </c>
    </row>
    <row r="2" spans="1:27" s="4" customFormat="1" ht="12.75" customHeight="1">
      <c r="A2" s="720" t="s">
        <v>395</v>
      </c>
      <c r="B2" s="720"/>
      <c r="C2" s="720"/>
      <c r="D2" s="720"/>
      <c r="E2" s="720"/>
      <c r="F2" s="720"/>
      <c r="G2" s="720"/>
      <c r="H2" s="720"/>
      <c r="I2" s="720"/>
      <c r="J2" s="720"/>
      <c r="K2" s="720"/>
      <c r="L2" s="720"/>
      <c r="M2" s="720"/>
      <c r="N2" s="720"/>
      <c r="O2" s="720"/>
      <c r="P2" s="720"/>
      <c r="Q2" s="720"/>
      <c r="R2" s="720"/>
      <c r="S2" s="720"/>
      <c r="T2" s="105"/>
      <c r="U2" s="105"/>
      <c r="V2" s="105"/>
      <c r="W2" s="105"/>
      <c r="X2" s="105"/>
      <c r="Y2" s="105"/>
      <c r="Z2" s="105"/>
      <c r="AA2" s="105"/>
    </row>
    <row r="3" spans="1:27" ht="12.75" customHeight="1">
      <c r="A3" s="726" t="s">
        <v>2</v>
      </c>
      <c r="B3" s="901" t="s">
        <v>140</v>
      </c>
      <c r="C3" s="736"/>
      <c r="D3" s="736"/>
      <c r="E3" s="736"/>
      <c r="F3" s="736"/>
      <c r="G3" s="736"/>
      <c r="H3" s="736"/>
      <c r="I3" s="736"/>
      <c r="J3" s="736"/>
      <c r="K3" s="736"/>
      <c r="L3" s="736"/>
      <c r="M3" s="736"/>
      <c r="N3" s="736"/>
      <c r="O3" s="736"/>
      <c r="P3" s="736"/>
      <c r="Q3" s="736"/>
      <c r="R3" s="736"/>
      <c r="S3" s="736"/>
    </row>
    <row r="4" spans="1:27" s="657" customFormat="1" ht="12.75" customHeight="1">
      <c r="A4" s="727"/>
      <c r="B4" s="901">
        <v>2011</v>
      </c>
      <c r="C4" s="736"/>
      <c r="D4" s="736"/>
      <c r="E4" s="901">
        <v>2012</v>
      </c>
      <c r="F4" s="736"/>
      <c r="G4" s="736"/>
      <c r="H4" s="901">
        <v>2013</v>
      </c>
      <c r="I4" s="736"/>
      <c r="J4" s="736"/>
      <c r="K4" s="901">
        <v>2014</v>
      </c>
      <c r="L4" s="736"/>
      <c r="M4" s="736"/>
      <c r="N4" s="901">
        <v>2015</v>
      </c>
      <c r="O4" s="736"/>
      <c r="P4" s="736"/>
      <c r="Q4" s="901">
        <v>2016</v>
      </c>
      <c r="R4" s="736"/>
      <c r="S4" s="736"/>
    </row>
    <row r="5" spans="1:27" ht="72" customHeight="1">
      <c r="A5" s="727"/>
      <c r="B5" s="50" t="s">
        <v>164</v>
      </c>
      <c r="C5" s="50" t="s">
        <v>165</v>
      </c>
      <c r="D5" s="50" t="s">
        <v>196</v>
      </c>
      <c r="E5" s="50" t="s">
        <v>369</v>
      </c>
      <c r="F5" s="50" t="s">
        <v>370</v>
      </c>
      <c r="G5" s="50" t="s">
        <v>196</v>
      </c>
      <c r="H5" s="50" t="s">
        <v>164</v>
      </c>
      <c r="I5" s="50" t="s">
        <v>165</v>
      </c>
      <c r="J5" s="50" t="s">
        <v>196</v>
      </c>
      <c r="K5" s="50" t="s">
        <v>369</v>
      </c>
      <c r="L5" s="50" t="s">
        <v>370</v>
      </c>
      <c r="M5" s="685" t="s">
        <v>196</v>
      </c>
      <c r="N5" s="50" t="s">
        <v>369</v>
      </c>
      <c r="O5" s="50" t="s">
        <v>370</v>
      </c>
      <c r="P5" s="685" t="s">
        <v>196</v>
      </c>
      <c r="Q5" s="50" t="s">
        <v>369</v>
      </c>
      <c r="R5" s="50" t="s">
        <v>370</v>
      </c>
      <c r="S5" s="685" t="s">
        <v>196</v>
      </c>
    </row>
    <row r="6" spans="1:27">
      <c r="A6" s="728"/>
      <c r="B6" s="160" t="s">
        <v>39</v>
      </c>
      <c r="C6" s="900" t="s">
        <v>40</v>
      </c>
      <c r="D6" s="772"/>
      <c r="E6" s="160" t="s">
        <v>39</v>
      </c>
      <c r="F6" s="900" t="s">
        <v>40</v>
      </c>
      <c r="G6" s="772"/>
      <c r="H6" s="246" t="s">
        <v>39</v>
      </c>
      <c r="I6" s="900" t="s">
        <v>40</v>
      </c>
      <c r="J6" s="772"/>
      <c r="K6" s="322" t="s">
        <v>39</v>
      </c>
      <c r="L6" s="900" t="s">
        <v>40</v>
      </c>
      <c r="M6" s="772"/>
      <c r="N6" s="621" t="s">
        <v>39</v>
      </c>
      <c r="O6" s="900" t="s">
        <v>40</v>
      </c>
      <c r="P6" s="772"/>
      <c r="Q6" s="523" t="s">
        <v>39</v>
      </c>
      <c r="R6" s="900" t="s">
        <v>40</v>
      </c>
      <c r="S6" s="772"/>
    </row>
    <row r="7" spans="1:27" ht="13.5">
      <c r="A7" s="9" t="s">
        <v>20</v>
      </c>
      <c r="B7" s="166">
        <v>11100</v>
      </c>
      <c r="C7" s="420">
        <v>100</v>
      </c>
      <c r="D7" s="420">
        <v>100</v>
      </c>
      <c r="E7" s="166">
        <v>11500</v>
      </c>
      <c r="F7" s="420">
        <v>100</v>
      </c>
      <c r="G7" s="420">
        <v>100</v>
      </c>
      <c r="H7" s="166">
        <v>12100</v>
      </c>
      <c r="I7" s="420">
        <v>100</v>
      </c>
      <c r="J7" s="420">
        <v>100</v>
      </c>
      <c r="K7" s="166">
        <v>13000</v>
      </c>
      <c r="L7" s="420">
        <v>100</v>
      </c>
      <c r="M7" s="420">
        <v>100</v>
      </c>
      <c r="N7" s="166">
        <v>11800</v>
      </c>
      <c r="O7" s="420">
        <v>100</v>
      </c>
      <c r="P7" s="420">
        <v>100</v>
      </c>
      <c r="Q7" s="166">
        <v>11800</v>
      </c>
      <c r="R7" s="420">
        <v>100</v>
      </c>
      <c r="S7" s="535">
        <v>100</v>
      </c>
    </row>
    <row r="8" spans="1:27" ht="25.5">
      <c r="A8" s="104" t="s">
        <v>21</v>
      </c>
      <c r="B8" s="167"/>
      <c r="C8" s="453">
        <v>83.208652546191971</v>
      </c>
      <c r="D8" s="453">
        <v>93.828740431731433</v>
      </c>
      <c r="E8" s="167"/>
      <c r="F8" s="453">
        <v>79.188697234983096</v>
      </c>
      <c r="G8" s="453">
        <v>92.828929788229004</v>
      </c>
      <c r="H8" s="167"/>
      <c r="I8" s="453">
        <v>76</v>
      </c>
      <c r="J8" s="453">
        <v>92.1</v>
      </c>
      <c r="K8" s="167"/>
      <c r="L8" s="453">
        <v>66</v>
      </c>
      <c r="M8" s="453">
        <v>91</v>
      </c>
      <c r="N8" s="167"/>
      <c r="O8" s="453">
        <v>73</v>
      </c>
      <c r="P8" s="453">
        <v>92</v>
      </c>
      <c r="Q8" s="167"/>
      <c r="R8" s="453">
        <v>68.924525291207914</v>
      </c>
      <c r="S8" s="458">
        <v>91.162673371659196</v>
      </c>
    </row>
    <row r="9" spans="1:27">
      <c r="A9" s="199" t="s">
        <v>57</v>
      </c>
      <c r="B9" s="168"/>
      <c r="C9" s="534"/>
      <c r="D9" s="534"/>
      <c r="E9" s="168"/>
      <c r="F9" s="534"/>
      <c r="G9" s="534"/>
      <c r="H9" s="168"/>
      <c r="I9" s="534"/>
      <c r="J9" s="534"/>
      <c r="K9" s="168"/>
      <c r="L9" s="534"/>
      <c r="M9" s="534"/>
      <c r="N9" s="168"/>
      <c r="O9" s="534"/>
      <c r="P9" s="534"/>
      <c r="Q9" s="168"/>
      <c r="R9" s="534"/>
      <c r="S9" s="168"/>
    </row>
    <row r="10" spans="1:27">
      <c r="A10" s="200" t="s">
        <v>86</v>
      </c>
      <c r="B10" s="169">
        <v>1800</v>
      </c>
      <c r="C10" s="453">
        <v>16.37674628210906</v>
      </c>
      <c r="D10" s="453">
        <v>59.749184980554972</v>
      </c>
      <c r="E10" s="169">
        <v>2100</v>
      </c>
      <c r="F10" s="453">
        <v>18.609690560804367</v>
      </c>
      <c r="G10" s="453">
        <v>57.591313715011026</v>
      </c>
      <c r="H10" s="169">
        <v>2200</v>
      </c>
      <c r="I10" s="453">
        <v>18.426501035196686</v>
      </c>
      <c r="J10" s="453">
        <v>57.620186742804222</v>
      </c>
      <c r="K10" s="169">
        <v>2300</v>
      </c>
      <c r="L10" s="453">
        <v>17.628992628992631</v>
      </c>
      <c r="M10" s="453">
        <v>56.823500746325195</v>
      </c>
      <c r="N10" s="169">
        <v>2300</v>
      </c>
      <c r="O10" s="453">
        <v>19.220315950399183</v>
      </c>
      <c r="P10" s="453">
        <v>57.220092220552296</v>
      </c>
      <c r="Q10" s="169">
        <v>2200</v>
      </c>
      <c r="R10" s="453">
        <v>19</v>
      </c>
      <c r="S10" s="458">
        <v>57.124664852087378</v>
      </c>
    </row>
    <row r="11" spans="1:27">
      <c r="A11" s="199" t="s">
        <v>68</v>
      </c>
      <c r="B11" s="170">
        <v>3900</v>
      </c>
      <c r="C11" s="420">
        <v>34.709328526363223</v>
      </c>
      <c r="D11" s="420">
        <v>32.24451777518599</v>
      </c>
      <c r="E11" s="170">
        <v>4000</v>
      </c>
      <c r="F11" s="420">
        <v>34.809742567391872</v>
      </c>
      <c r="G11" s="420">
        <v>33.48691462355535</v>
      </c>
      <c r="H11" s="170">
        <v>4400</v>
      </c>
      <c r="I11" s="420">
        <v>36.12422360248447</v>
      </c>
      <c r="J11" s="420">
        <v>32.969567989732802</v>
      </c>
      <c r="K11" s="170">
        <v>4300</v>
      </c>
      <c r="L11" s="420">
        <v>32.954545454545453</v>
      </c>
      <c r="M11" s="420">
        <v>33.175741667059114</v>
      </c>
      <c r="N11" s="170">
        <v>4300</v>
      </c>
      <c r="O11" s="420">
        <v>36.724987260064552</v>
      </c>
      <c r="P11" s="420">
        <v>33.143371264403072</v>
      </c>
      <c r="Q11" s="170">
        <v>4300</v>
      </c>
      <c r="R11" s="420">
        <v>37</v>
      </c>
      <c r="S11" s="426">
        <v>33.112817195376486</v>
      </c>
    </row>
    <row r="12" spans="1:27">
      <c r="A12" s="200" t="s">
        <v>35</v>
      </c>
      <c r="B12" s="169">
        <v>3600</v>
      </c>
      <c r="C12" s="453">
        <v>32.122577737719695</v>
      </c>
      <c r="D12" s="453">
        <v>1.8350376759904627</v>
      </c>
      <c r="E12" s="169">
        <v>3000</v>
      </c>
      <c r="F12" s="453">
        <v>25.76926410678686</v>
      </c>
      <c r="G12" s="453">
        <v>1.7507014496626363</v>
      </c>
      <c r="H12" s="169">
        <v>2600</v>
      </c>
      <c r="I12" s="453">
        <v>21.540372670807454</v>
      </c>
      <c r="J12" s="453">
        <v>1.5595745285739233</v>
      </c>
      <c r="K12" s="169">
        <v>2000</v>
      </c>
      <c r="L12" s="453">
        <v>15.601965601965603</v>
      </c>
      <c r="M12" s="453">
        <v>1.2186906855749366</v>
      </c>
      <c r="N12" s="169">
        <v>2100</v>
      </c>
      <c r="O12" s="453">
        <v>17.462204858162053</v>
      </c>
      <c r="P12" s="453">
        <v>1.2274944023556116</v>
      </c>
      <c r="Q12" s="169">
        <v>1600</v>
      </c>
      <c r="R12" s="453">
        <v>14</v>
      </c>
      <c r="S12" s="458">
        <v>0.92519132419533989</v>
      </c>
    </row>
    <row r="13" spans="1:27" ht="13.5">
      <c r="A13" s="134" t="s">
        <v>1</v>
      </c>
      <c r="B13" s="171"/>
      <c r="C13" s="420">
        <v>16.791347453808022</v>
      </c>
      <c r="D13" s="420">
        <v>6.1712595682685762</v>
      </c>
      <c r="E13" s="171"/>
      <c r="F13" s="420">
        <v>20.811302765016901</v>
      </c>
      <c r="G13" s="420">
        <v>7.1710702117709939</v>
      </c>
      <c r="H13" s="171"/>
      <c r="I13" s="420">
        <v>23.90890269151139</v>
      </c>
      <c r="J13" s="420">
        <v>7.8506707388890469</v>
      </c>
      <c r="K13" s="171"/>
      <c r="L13" s="420">
        <v>33.81449631449631</v>
      </c>
      <c r="M13" s="420">
        <v>8.7820669010407588</v>
      </c>
      <c r="N13" s="171"/>
      <c r="O13" s="420">
        <v>26.592491931374212</v>
      </c>
      <c r="P13" s="420">
        <v>8.4090421126890167</v>
      </c>
      <c r="Q13" s="171"/>
      <c r="R13" s="420">
        <v>31.075474708792083</v>
      </c>
      <c r="S13" s="426">
        <v>8.837326628340799</v>
      </c>
    </row>
    <row r="14" spans="1:27">
      <c r="A14" s="201" t="s">
        <v>57</v>
      </c>
      <c r="B14" s="172"/>
      <c r="C14" s="453"/>
      <c r="D14" s="453"/>
      <c r="E14" s="172"/>
      <c r="F14" s="453"/>
      <c r="G14" s="453"/>
      <c r="H14" s="172"/>
      <c r="I14" s="453"/>
      <c r="J14" s="453"/>
      <c r="K14" s="172"/>
      <c r="L14" s="453"/>
      <c r="M14" s="453"/>
      <c r="N14" s="172"/>
      <c r="O14" s="453"/>
      <c r="P14" s="453"/>
      <c r="Q14" s="172"/>
      <c r="R14" s="453"/>
      <c r="S14" s="458"/>
    </row>
    <row r="15" spans="1:27">
      <c r="A15" s="202" t="s">
        <v>86</v>
      </c>
      <c r="B15" s="166">
        <v>400</v>
      </c>
      <c r="C15" s="420">
        <v>4.0198287516899498</v>
      </c>
      <c r="D15" s="420">
        <v>0.82755820572324756</v>
      </c>
      <c r="E15" s="166">
        <v>500</v>
      </c>
      <c r="F15" s="420">
        <v>4.1431914709196498</v>
      </c>
      <c r="G15" s="420">
        <v>0.93317856904268826</v>
      </c>
      <c r="H15" s="166">
        <v>600</v>
      </c>
      <c r="I15" s="420">
        <v>4.63768115942029</v>
      </c>
      <c r="J15" s="420">
        <v>0.98143537716116824</v>
      </c>
      <c r="K15" s="166">
        <v>500</v>
      </c>
      <c r="L15" s="420">
        <v>3.8774570024570028</v>
      </c>
      <c r="M15" s="420">
        <v>1.0100472365492543</v>
      </c>
      <c r="N15" s="166">
        <v>500</v>
      </c>
      <c r="O15" s="420">
        <v>4.6033633429590628</v>
      </c>
      <c r="P15" s="420">
        <v>1.0632968336247175</v>
      </c>
      <c r="Q15" s="166">
        <v>600</v>
      </c>
      <c r="R15" s="420">
        <v>4.6673049305887986</v>
      </c>
      <c r="S15" s="426">
        <v>1.1245509323113101</v>
      </c>
    </row>
    <row r="16" spans="1:27">
      <c r="A16" s="201" t="s">
        <v>68</v>
      </c>
      <c r="B16" s="173">
        <v>700</v>
      </c>
      <c r="C16" s="453">
        <v>6.3271744028841823</v>
      </c>
      <c r="D16" s="453">
        <v>3.8748751099629408</v>
      </c>
      <c r="E16" s="173">
        <v>900</v>
      </c>
      <c r="F16" s="453">
        <v>7.7489815376614368</v>
      </c>
      <c r="G16" s="453">
        <v>4.6554546061861179</v>
      </c>
      <c r="H16" s="173">
        <v>1500</v>
      </c>
      <c r="I16" s="453">
        <v>12.149068322981368</v>
      </c>
      <c r="J16" s="453">
        <v>5.2645793819373656</v>
      </c>
      <c r="K16" s="173">
        <v>1400</v>
      </c>
      <c r="L16" s="453">
        <v>10.618857493857494</v>
      </c>
      <c r="M16" s="453">
        <v>5.0162471616096056</v>
      </c>
      <c r="N16" s="173">
        <v>1700</v>
      </c>
      <c r="O16" s="453">
        <v>14.565992865636149</v>
      </c>
      <c r="P16" s="453">
        <v>5.7824944534756515</v>
      </c>
      <c r="Q16" s="173">
        <v>1600</v>
      </c>
      <c r="R16" s="453">
        <v>13</v>
      </c>
      <c r="S16" s="458">
        <v>5.4575709862604613</v>
      </c>
    </row>
    <row r="17" spans="1:19" ht="13.5">
      <c r="A17" s="334" t="s">
        <v>173</v>
      </c>
      <c r="B17" s="174">
        <v>700</v>
      </c>
      <c r="C17" s="433">
        <v>6.4443442992338893</v>
      </c>
      <c r="D17" s="433">
        <v>1.4688262525823876</v>
      </c>
      <c r="E17" s="174">
        <v>1000</v>
      </c>
      <c r="F17" s="433">
        <v>8.9191297564358152</v>
      </c>
      <c r="G17" s="433">
        <v>1.5824370365421871</v>
      </c>
      <c r="H17" s="174">
        <v>900</v>
      </c>
      <c r="I17" s="433">
        <v>7.1221532091097313</v>
      </c>
      <c r="J17" s="433">
        <v>1.6046559797905133</v>
      </c>
      <c r="K17" s="174">
        <v>2500</v>
      </c>
      <c r="L17" s="433">
        <v>19.318181818181817</v>
      </c>
      <c r="M17" s="433">
        <v>2.7557725028819005</v>
      </c>
      <c r="N17" s="174">
        <v>900</v>
      </c>
      <c r="O17" s="433">
        <v>7.4231357227790049</v>
      </c>
      <c r="P17" s="433">
        <v>1.5632508255886473</v>
      </c>
      <c r="Q17" s="174">
        <v>1500</v>
      </c>
      <c r="R17" s="433">
        <v>12.725386947502793</v>
      </c>
      <c r="S17" s="445">
        <v>2.255204709769028</v>
      </c>
    </row>
    <row r="18" spans="1:19">
      <c r="A18" s="575" t="s">
        <v>368</v>
      </c>
      <c r="B18" s="578">
        <v>4800</v>
      </c>
      <c r="C18" s="576">
        <v>43.181613339342043</v>
      </c>
      <c r="D18" s="577">
        <v>4.1586889631041988</v>
      </c>
      <c r="E18" s="578">
        <v>4600</v>
      </c>
      <c r="F18" s="576">
        <v>40.261766490422119</v>
      </c>
      <c r="G18" s="577">
        <v>4.3780062128398693</v>
      </c>
      <c r="H18" s="533">
        <v>4300</v>
      </c>
      <c r="I18" s="576">
        <v>35.776397515527954</v>
      </c>
      <c r="J18" s="577">
        <v>4.3318807087941318</v>
      </c>
      <c r="K18" s="533">
        <v>5100</v>
      </c>
      <c r="L18" s="576">
        <v>39.534705159705155</v>
      </c>
      <c r="M18" s="577">
        <v>4.7289785070629593</v>
      </c>
      <c r="N18" s="533">
        <v>3900</v>
      </c>
      <c r="O18" s="576">
        <v>32.809580431459146</v>
      </c>
      <c r="P18" s="577">
        <v>3.9961557729861266</v>
      </c>
      <c r="Q18" s="533">
        <v>3800</v>
      </c>
      <c r="R18" s="536">
        <v>31.570129248444236</v>
      </c>
      <c r="S18" s="537">
        <v>3.9755967565412331</v>
      </c>
    </row>
    <row r="19" spans="1:19" ht="112.5" customHeight="1">
      <c r="A19" s="764" t="s">
        <v>394</v>
      </c>
      <c r="B19" s="899"/>
      <c r="C19" s="899"/>
      <c r="D19" s="899"/>
      <c r="E19" s="899"/>
      <c r="F19" s="899"/>
      <c r="G19" s="899"/>
      <c r="H19" s="899"/>
      <c r="I19" s="899"/>
      <c r="J19" s="899"/>
      <c r="K19" s="899"/>
      <c r="L19" s="899"/>
      <c r="M19" s="899"/>
      <c r="N19" s="899"/>
      <c r="O19" s="899"/>
      <c r="P19" s="899"/>
      <c r="Q19" s="899"/>
      <c r="R19" s="899"/>
      <c r="S19" s="899"/>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6" customWidth="1"/>
    <col min="2" max="10" width="7.5703125" style="556" customWidth="1"/>
    <col min="11" max="16384" width="10.85546875" style="11"/>
  </cols>
  <sheetData>
    <row r="1" spans="1:13">
      <c r="A1" s="678" t="s">
        <v>486</v>
      </c>
      <c r="B1" s="657"/>
      <c r="C1" s="657"/>
      <c r="D1" s="657"/>
      <c r="E1" s="657"/>
      <c r="F1" s="657"/>
      <c r="G1" s="657"/>
      <c r="H1" s="657"/>
      <c r="I1" s="657"/>
      <c r="J1" s="657"/>
    </row>
    <row r="2" spans="1:13" ht="27" customHeight="1">
      <c r="A2" s="902" t="s">
        <v>450</v>
      </c>
      <c r="B2" s="902"/>
      <c r="C2" s="902"/>
      <c r="D2" s="902"/>
      <c r="E2" s="902"/>
      <c r="F2" s="902"/>
      <c r="G2" s="902"/>
      <c r="H2" s="902"/>
      <c r="I2" s="902"/>
      <c r="J2" s="902"/>
    </row>
    <row r="3" spans="1:13" ht="16.5" customHeight="1">
      <c r="A3" s="890" t="s">
        <v>514</v>
      </c>
      <c r="B3" s="683">
        <v>1991</v>
      </c>
      <c r="C3" s="683">
        <v>1994</v>
      </c>
      <c r="D3" s="683">
        <v>1997</v>
      </c>
      <c r="E3" s="683">
        <v>2000</v>
      </c>
      <c r="F3" s="683">
        <v>2003</v>
      </c>
      <c r="G3" s="690">
        <v>2006</v>
      </c>
      <c r="H3" s="682">
        <v>2009</v>
      </c>
      <c r="I3" s="682">
        <v>2012</v>
      </c>
      <c r="J3" s="2">
        <v>2016</v>
      </c>
      <c r="K3" s="556"/>
      <c r="L3" s="556"/>
    </row>
    <row r="4" spans="1:13" ht="12.75" customHeight="1">
      <c r="A4" s="891"/>
      <c r="B4" s="824" t="s">
        <v>123</v>
      </c>
      <c r="C4" s="825"/>
      <c r="D4" s="825"/>
      <c r="E4" s="825"/>
      <c r="F4" s="825"/>
      <c r="G4" s="825"/>
      <c r="H4" s="825"/>
      <c r="I4" s="825"/>
      <c r="J4" s="825"/>
      <c r="K4" s="42"/>
      <c r="L4" s="556"/>
    </row>
    <row r="5" spans="1:13">
      <c r="A5" s="13" t="s">
        <v>41</v>
      </c>
      <c r="B5" s="588">
        <v>30</v>
      </c>
      <c r="C5" s="589">
        <v>34</v>
      </c>
      <c r="D5" s="589">
        <v>32</v>
      </c>
      <c r="E5" s="589">
        <v>28</v>
      </c>
      <c r="F5" s="590">
        <v>26</v>
      </c>
      <c r="G5" s="589">
        <v>25</v>
      </c>
      <c r="H5" s="589">
        <v>23</v>
      </c>
      <c r="I5" s="591">
        <v>22</v>
      </c>
      <c r="J5" s="592">
        <v>22</v>
      </c>
    </row>
    <row r="6" spans="1:13" ht="12" customHeight="1">
      <c r="A6" s="691" t="s">
        <v>482</v>
      </c>
      <c r="B6" s="692"/>
      <c r="C6" s="693"/>
      <c r="D6" s="693"/>
      <c r="E6" s="693"/>
      <c r="F6" s="693"/>
      <c r="G6" s="693"/>
      <c r="H6" s="693"/>
      <c r="I6" s="693"/>
      <c r="J6" s="694"/>
      <c r="K6" s="80"/>
      <c r="L6" s="80"/>
      <c r="M6" s="80"/>
    </row>
    <row r="7" spans="1:13" ht="12" customHeight="1">
      <c r="A7" s="585" t="s">
        <v>98</v>
      </c>
      <c r="B7" s="26">
        <v>32</v>
      </c>
      <c r="C7" s="37">
        <v>35</v>
      </c>
      <c r="D7" s="37">
        <v>34</v>
      </c>
      <c r="E7" s="37">
        <v>30</v>
      </c>
      <c r="F7" s="38">
        <v>27</v>
      </c>
      <c r="G7" s="37">
        <v>27</v>
      </c>
      <c r="H7" s="37">
        <v>25</v>
      </c>
      <c r="I7" s="83">
        <v>25</v>
      </c>
      <c r="J7" s="135">
        <v>24</v>
      </c>
      <c r="K7" s="81"/>
      <c r="L7" s="81"/>
      <c r="M7" s="81"/>
    </row>
    <row r="8" spans="1:13">
      <c r="A8" s="587" t="s">
        <v>70</v>
      </c>
      <c r="B8" s="593">
        <v>29</v>
      </c>
      <c r="C8" s="594">
        <v>31</v>
      </c>
      <c r="D8" s="594">
        <v>28</v>
      </c>
      <c r="E8" s="594">
        <v>25</v>
      </c>
      <c r="F8" s="594">
        <v>24</v>
      </c>
      <c r="G8" s="594">
        <v>23</v>
      </c>
      <c r="H8" s="594">
        <v>20</v>
      </c>
      <c r="I8" s="594">
        <v>20</v>
      </c>
      <c r="J8" s="376">
        <v>20</v>
      </c>
      <c r="K8" s="81"/>
      <c r="L8" s="81"/>
      <c r="M8" s="81"/>
    </row>
    <row r="9" spans="1:13">
      <c r="A9" s="13" t="s">
        <v>68</v>
      </c>
      <c r="B9" s="26">
        <v>59</v>
      </c>
      <c r="C9" s="37">
        <v>65</v>
      </c>
      <c r="D9" s="37">
        <v>62</v>
      </c>
      <c r="E9" s="37">
        <v>53</v>
      </c>
      <c r="F9" s="38">
        <v>51</v>
      </c>
      <c r="G9" s="37">
        <v>50</v>
      </c>
      <c r="H9" s="37">
        <v>45</v>
      </c>
      <c r="I9" s="83">
        <v>42</v>
      </c>
      <c r="J9" s="135">
        <v>36</v>
      </c>
      <c r="L9" s="14"/>
    </row>
    <row r="10" spans="1:13">
      <c r="A10" s="691" t="s">
        <v>482</v>
      </c>
      <c r="B10" s="692"/>
      <c r="C10" s="693"/>
      <c r="D10" s="693"/>
      <c r="E10" s="693"/>
      <c r="F10" s="693"/>
      <c r="G10" s="693"/>
      <c r="H10" s="693"/>
      <c r="I10" s="693"/>
      <c r="J10" s="694"/>
      <c r="L10" s="14"/>
    </row>
    <row r="11" spans="1:13">
      <c r="A11" s="585" t="s">
        <v>98</v>
      </c>
      <c r="B11" s="26">
        <v>68</v>
      </c>
      <c r="C11" s="37">
        <v>68</v>
      </c>
      <c r="D11" s="37">
        <v>66</v>
      </c>
      <c r="E11" s="37">
        <v>57</v>
      </c>
      <c r="F11" s="38">
        <v>53</v>
      </c>
      <c r="G11" s="37">
        <v>53</v>
      </c>
      <c r="H11" s="37">
        <v>48</v>
      </c>
      <c r="I11" s="83">
        <v>45</v>
      </c>
      <c r="J11" s="135">
        <v>39</v>
      </c>
      <c r="L11" s="14"/>
    </row>
    <row r="12" spans="1:13">
      <c r="A12" s="587" t="s">
        <v>70</v>
      </c>
      <c r="B12" s="593">
        <v>52</v>
      </c>
      <c r="C12" s="594">
        <v>59</v>
      </c>
      <c r="D12" s="594">
        <v>54</v>
      </c>
      <c r="E12" s="594">
        <v>46</v>
      </c>
      <c r="F12" s="594">
        <v>47</v>
      </c>
      <c r="G12" s="594">
        <v>45</v>
      </c>
      <c r="H12" s="594">
        <v>42</v>
      </c>
      <c r="I12" s="594">
        <v>37</v>
      </c>
      <c r="J12" s="376">
        <v>31</v>
      </c>
      <c r="L12" s="14"/>
    </row>
    <row r="13" spans="1:13">
      <c r="A13" s="13" t="s">
        <v>86</v>
      </c>
      <c r="B13" s="26">
        <v>24</v>
      </c>
      <c r="C13" s="37">
        <v>25</v>
      </c>
      <c r="D13" s="37">
        <v>23</v>
      </c>
      <c r="E13" s="37">
        <v>20</v>
      </c>
      <c r="F13" s="38">
        <v>17</v>
      </c>
      <c r="G13" s="37">
        <v>16</v>
      </c>
      <c r="H13" s="37">
        <v>13</v>
      </c>
      <c r="I13" s="83">
        <v>13</v>
      </c>
      <c r="J13" s="135">
        <v>14</v>
      </c>
      <c r="L13" s="14"/>
    </row>
    <row r="14" spans="1:13">
      <c r="A14" s="691" t="s">
        <v>482</v>
      </c>
      <c r="B14" s="692"/>
      <c r="C14" s="693"/>
      <c r="D14" s="693"/>
      <c r="E14" s="693"/>
      <c r="F14" s="693"/>
      <c r="G14" s="693"/>
      <c r="H14" s="693"/>
      <c r="I14" s="693"/>
      <c r="J14" s="694"/>
      <c r="L14" s="14"/>
    </row>
    <row r="15" spans="1:13">
      <c r="A15" s="585" t="s">
        <v>98</v>
      </c>
      <c r="B15" s="26">
        <v>23</v>
      </c>
      <c r="C15" s="37">
        <v>24</v>
      </c>
      <c r="D15" s="37">
        <v>23</v>
      </c>
      <c r="E15" s="37">
        <v>20</v>
      </c>
      <c r="F15" s="38">
        <v>16</v>
      </c>
      <c r="G15" s="37">
        <v>14</v>
      </c>
      <c r="H15" s="37">
        <v>13</v>
      </c>
      <c r="I15" s="83">
        <v>12</v>
      </c>
      <c r="J15" s="135">
        <v>14</v>
      </c>
      <c r="L15" s="14"/>
    </row>
    <row r="16" spans="1:13">
      <c r="A16" s="586" t="s">
        <v>70</v>
      </c>
      <c r="B16" s="593">
        <v>25</v>
      </c>
      <c r="C16" s="594">
        <v>26</v>
      </c>
      <c r="D16" s="594">
        <v>23</v>
      </c>
      <c r="E16" s="594">
        <v>19</v>
      </c>
      <c r="F16" s="594">
        <v>17</v>
      </c>
      <c r="G16" s="594">
        <v>17</v>
      </c>
      <c r="H16" s="594">
        <v>13</v>
      </c>
      <c r="I16" s="594">
        <v>13</v>
      </c>
      <c r="J16" s="376">
        <v>15</v>
      </c>
      <c r="L16" s="14"/>
    </row>
    <row r="17" spans="1:10" ht="89.25" customHeight="1">
      <c r="A17" s="734" t="s">
        <v>374</v>
      </c>
      <c r="B17" s="764"/>
      <c r="C17" s="764"/>
      <c r="D17" s="764"/>
      <c r="E17" s="764"/>
      <c r="F17" s="764"/>
      <c r="G17" s="764"/>
      <c r="H17" s="764"/>
      <c r="I17" s="764"/>
      <c r="J17" s="583"/>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7" customFormat="1">
      <c r="A1" s="678" t="s">
        <v>486</v>
      </c>
    </row>
    <row r="2" spans="1:12" s="404" customFormat="1" ht="28.5" customHeight="1">
      <c r="A2" s="905" t="s">
        <v>455</v>
      </c>
      <c r="B2" s="905"/>
      <c r="C2" s="905"/>
      <c r="D2" s="905"/>
      <c r="E2" s="905"/>
      <c r="F2" s="905"/>
      <c r="G2" s="905"/>
      <c r="H2" s="905"/>
      <c r="I2" s="905"/>
      <c r="J2" s="405"/>
      <c r="K2" s="405"/>
      <c r="L2" s="405"/>
    </row>
    <row r="3" spans="1:12" s="556" customFormat="1">
      <c r="A3" s="906" t="s">
        <v>515</v>
      </c>
      <c r="B3" s="903" t="s">
        <v>406</v>
      </c>
      <c r="C3" s="903"/>
      <c r="D3" s="903" t="s">
        <v>407</v>
      </c>
      <c r="E3" s="903"/>
      <c r="F3" s="903" t="s">
        <v>408</v>
      </c>
      <c r="G3" s="903"/>
      <c r="H3" s="903" t="s">
        <v>409</v>
      </c>
      <c r="I3" s="904"/>
      <c r="J3" s="348"/>
    </row>
    <row r="4" spans="1:12" s="556" customFormat="1">
      <c r="A4" s="907"/>
      <c r="B4" s="625" t="s">
        <v>410</v>
      </c>
      <c r="C4" s="626" t="s">
        <v>411</v>
      </c>
      <c r="D4" s="625" t="s">
        <v>410</v>
      </c>
      <c r="E4" s="626" t="s">
        <v>411</v>
      </c>
      <c r="F4" s="625" t="s">
        <v>410</v>
      </c>
      <c r="G4" s="626" t="s">
        <v>411</v>
      </c>
      <c r="H4" s="625" t="s">
        <v>410</v>
      </c>
      <c r="I4" s="627" t="s">
        <v>411</v>
      </c>
      <c r="J4" s="348"/>
    </row>
    <row r="5" spans="1:12" s="556" customFormat="1">
      <c r="A5" s="628" t="s">
        <v>416</v>
      </c>
      <c r="B5" s="629"/>
      <c r="C5" s="630"/>
      <c r="D5" s="629"/>
      <c r="E5" s="630"/>
      <c r="F5" s="629"/>
      <c r="G5" s="630"/>
      <c r="H5" s="629"/>
      <c r="I5" s="630"/>
      <c r="J5" s="348"/>
    </row>
    <row r="6" spans="1:12" s="556" customFormat="1">
      <c r="A6" s="631" t="s">
        <v>417</v>
      </c>
      <c r="B6" s="632"/>
      <c r="D6" s="632"/>
      <c r="F6" s="632"/>
      <c r="H6" s="632"/>
      <c r="J6" s="348"/>
    </row>
    <row r="7" spans="1:12" s="556" customFormat="1">
      <c r="A7" s="633" t="s">
        <v>418</v>
      </c>
      <c r="B7" s="634">
        <v>0.04</v>
      </c>
      <c r="C7" s="635" t="s">
        <v>427</v>
      </c>
      <c r="D7" s="634">
        <v>0.04</v>
      </c>
      <c r="E7" s="635" t="s">
        <v>427</v>
      </c>
      <c r="F7" s="634">
        <v>0.03</v>
      </c>
      <c r="G7" s="635" t="s">
        <v>427</v>
      </c>
      <c r="H7" s="636">
        <v>0.04</v>
      </c>
      <c r="I7" s="635" t="s">
        <v>427</v>
      </c>
      <c r="J7" s="348"/>
    </row>
    <row r="8" spans="1:12" s="556" customFormat="1">
      <c r="A8" s="631" t="s">
        <v>419</v>
      </c>
      <c r="B8" s="637"/>
      <c r="C8" s="348"/>
      <c r="D8" s="637"/>
      <c r="E8" s="348"/>
      <c r="F8" s="637"/>
      <c r="G8" s="348"/>
      <c r="H8" s="637"/>
      <c r="I8" s="348"/>
      <c r="J8" s="348"/>
    </row>
    <row r="9" spans="1:12" s="556" customFormat="1">
      <c r="A9" s="633" t="s">
        <v>420</v>
      </c>
      <c r="B9" s="634">
        <v>0.02</v>
      </c>
      <c r="C9" s="635"/>
      <c r="D9" s="636">
        <v>0.03</v>
      </c>
      <c r="E9" s="635" t="s">
        <v>427</v>
      </c>
      <c r="F9" s="634">
        <v>0.02</v>
      </c>
      <c r="G9" s="635"/>
      <c r="H9" s="634">
        <v>0.02</v>
      </c>
      <c r="I9" s="635"/>
      <c r="J9" s="348"/>
    </row>
    <row r="10" spans="1:12" s="556" customFormat="1">
      <c r="A10" s="631" t="s">
        <v>421</v>
      </c>
      <c r="B10" s="637"/>
      <c r="C10" s="348"/>
      <c r="D10" s="637"/>
      <c r="E10" s="348"/>
      <c r="F10" s="637"/>
      <c r="G10" s="348"/>
      <c r="H10" s="637"/>
      <c r="I10" s="348"/>
      <c r="J10" s="348"/>
    </row>
    <row r="11" spans="1:12" s="556" customFormat="1">
      <c r="A11" s="633" t="s">
        <v>422</v>
      </c>
      <c r="B11" s="634">
        <v>0.13</v>
      </c>
      <c r="C11" s="635" t="s">
        <v>412</v>
      </c>
      <c r="D11" s="636">
        <v>0.12</v>
      </c>
      <c r="E11" s="635" t="s">
        <v>412</v>
      </c>
      <c r="F11" s="634">
        <v>0.13</v>
      </c>
      <c r="G11" s="635" t="s">
        <v>412</v>
      </c>
      <c r="H11" s="634">
        <v>0.12</v>
      </c>
      <c r="I11" s="635" t="s">
        <v>412</v>
      </c>
      <c r="J11" s="348"/>
    </row>
    <row r="12" spans="1:12" s="556" customFormat="1">
      <c r="A12" s="638" t="s">
        <v>423</v>
      </c>
      <c r="B12" s="639"/>
      <c r="C12" s="628"/>
      <c r="D12" s="639"/>
      <c r="E12" s="628"/>
      <c r="F12" s="639"/>
      <c r="G12" s="628"/>
      <c r="H12" s="639"/>
      <c r="I12" s="628"/>
      <c r="J12" s="348"/>
    </row>
    <row r="13" spans="1:12" s="556" customFormat="1">
      <c r="A13" s="631" t="s">
        <v>425</v>
      </c>
      <c r="B13" s="632"/>
      <c r="D13" s="637"/>
      <c r="E13" s="348"/>
      <c r="F13" s="637"/>
      <c r="G13" s="348"/>
      <c r="H13" s="637"/>
      <c r="I13" s="348"/>
      <c r="J13" s="348"/>
    </row>
    <row r="14" spans="1:12" s="556" customFormat="1">
      <c r="A14" s="633" t="s">
        <v>426</v>
      </c>
      <c r="B14" s="636">
        <v>-0.1</v>
      </c>
      <c r="C14" s="635" t="s">
        <v>413</v>
      </c>
      <c r="D14" s="636">
        <v>-0.1</v>
      </c>
      <c r="E14" s="635" t="s">
        <v>412</v>
      </c>
      <c r="F14" s="634">
        <v>-0.11</v>
      </c>
      <c r="G14" s="635" t="s">
        <v>413</v>
      </c>
      <c r="H14" s="634">
        <v>-0.11</v>
      </c>
      <c r="I14" s="635" t="s">
        <v>412</v>
      </c>
      <c r="J14" s="348"/>
    </row>
    <row r="15" spans="1:12" s="556" customFormat="1">
      <c r="A15" s="631" t="s">
        <v>424</v>
      </c>
      <c r="B15" s="632"/>
      <c r="D15" s="637"/>
      <c r="E15" s="348"/>
      <c r="F15" s="637">
        <v>0.17</v>
      </c>
      <c r="G15" s="348" t="s">
        <v>412</v>
      </c>
      <c r="H15" s="637">
        <v>0.06</v>
      </c>
      <c r="I15" s="348" t="s">
        <v>412</v>
      </c>
      <c r="J15" s="348"/>
    </row>
    <row r="16" spans="1:12" s="556" customFormat="1">
      <c r="A16" s="633" t="s">
        <v>88</v>
      </c>
      <c r="B16" s="636">
        <v>0.05</v>
      </c>
      <c r="C16" s="635"/>
      <c r="D16" s="636">
        <v>0.04</v>
      </c>
      <c r="E16" s="635"/>
      <c r="F16" s="634">
        <v>0.05</v>
      </c>
      <c r="G16" s="635"/>
      <c r="H16" s="634">
        <v>0.05</v>
      </c>
      <c r="I16" s="635"/>
      <c r="J16" s="348"/>
    </row>
    <row r="17" spans="1:10" s="556" customFormat="1">
      <c r="A17" s="638" t="s">
        <v>428</v>
      </c>
      <c r="B17" s="643"/>
      <c r="C17" s="630"/>
      <c r="D17" s="639"/>
      <c r="E17" s="628"/>
      <c r="F17" s="639"/>
      <c r="G17" s="628"/>
      <c r="H17" s="639"/>
      <c r="I17" s="628"/>
      <c r="J17" s="348"/>
    </row>
    <row r="18" spans="1:10" s="556" customFormat="1">
      <c r="A18" s="653" t="s">
        <v>429</v>
      </c>
      <c r="B18" s="654"/>
      <c r="C18" s="11"/>
      <c r="D18" s="655">
        <v>-0.01</v>
      </c>
      <c r="E18" s="656" t="s">
        <v>412</v>
      </c>
      <c r="F18" s="655">
        <v>-0.01</v>
      </c>
      <c r="G18" s="656" t="s">
        <v>412</v>
      </c>
      <c r="H18" s="655">
        <v>-0.01</v>
      </c>
      <c r="I18" s="656" t="s">
        <v>412</v>
      </c>
      <c r="J18" s="348"/>
    </row>
    <row r="19" spans="1:10" s="556" customFormat="1" ht="13.5">
      <c r="A19" s="642" t="s">
        <v>430</v>
      </c>
      <c r="B19" s="640"/>
      <c r="C19" s="641"/>
      <c r="D19" s="634">
        <v>0.01</v>
      </c>
      <c r="E19" s="635"/>
      <c r="F19" s="636">
        <v>0</v>
      </c>
      <c r="G19" s="635"/>
      <c r="H19" s="636">
        <v>0</v>
      </c>
      <c r="I19" s="635"/>
      <c r="J19" s="348"/>
    </row>
    <row r="20" spans="1:10" s="556" customFormat="1">
      <c r="A20" s="638" t="s">
        <v>431</v>
      </c>
      <c r="B20" s="643"/>
      <c r="C20" s="630"/>
      <c r="D20" s="639"/>
      <c r="E20" s="628"/>
      <c r="F20" s="639"/>
      <c r="G20" s="628"/>
      <c r="H20" s="639"/>
      <c r="I20" s="628"/>
      <c r="J20" s="348"/>
    </row>
    <row r="21" spans="1:10" s="556" customFormat="1" ht="13.5">
      <c r="A21" s="653" t="s">
        <v>432</v>
      </c>
      <c r="B21" s="654"/>
      <c r="C21" s="11"/>
      <c r="D21" s="655"/>
      <c r="E21" s="656"/>
      <c r="F21" s="655">
        <v>0.01</v>
      </c>
      <c r="G21" s="656"/>
      <c r="H21" s="655">
        <v>0.01</v>
      </c>
      <c r="I21" s="656"/>
      <c r="J21" s="348"/>
    </row>
    <row r="22" spans="1:10" s="556" customFormat="1" ht="13.5">
      <c r="A22" s="642" t="s">
        <v>433</v>
      </c>
      <c r="B22" s="640"/>
      <c r="C22" s="641"/>
      <c r="D22" s="634"/>
      <c r="E22" s="635"/>
      <c r="F22" s="636">
        <v>0.1</v>
      </c>
      <c r="G22" s="635" t="s">
        <v>412</v>
      </c>
      <c r="H22" s="636">
        <v>0.08</v>
      </c>
      <c r="I22" s="635" t="s">
        <v>413</v>
      </c>
      <c r="J22" s="348"/>
    </row>
    <row r="23" spans="1:10" s="556" customFormat="1">
      <c r="A23" s="638" t="s">
        <v>434</v>
      </c>
      <c r="B23" s="639"/>
      <c r="C23" s="628"/>
      <c r="D23" s="639"/>
      <c r="E23" s="628"/>
      <c r="F23" s="639"/>
      <c r="G23" s="628"/>
      <c r="H23" s="639"/>
      <c r="I23" s="628"/>
      <c r="J23" s="348"/>
    </row>
    <row r="24" spans="1:10" s="556" customFormat="1" ht="13.5">
      <c r="A24" s="631" t="s">
        <v>436</v>
      </c>
      <c r="B24" s="637"/>
      <c r="C24" s="348"/>
      <c r="D24" s="637"/>
      <c r="E24" s="348"/>
      <c r="F24" s="637"/>
      <c r="G24" s="348"/>
      <c r="H24" s="637">
        <v>0.06</v>
      </c>
      <c r="I24" s="348" t="s">
        <v>412</v>
      </c>
      <c r="J24" s="348"/>
    </row>
    <row r="25" spans="1:10" s="556" customFormat="1" ht="13.5">
      <c r="A25" s="642" t="s">
        <v>437</v>
      </c>
      <c r="B25" s="634"/>
      <c r="C25" s="635"/>
      <c r="D25" s="634"/>
      <c r="E25" s="635"/>
      <c r="F25" s="634"/>
      <c r="G25" s="635"/>
      <c r="H25" s="636">
        <v>0</v>
      </c>
      <c r="I25" s="635"/>
      <c r="J25" s="348"/>
    </row>
    <row r="26" spans="1:10" s="556" customFormat="1" ht="13.5">
      <c r="A26" s="631" t="s">
        <v>438</v>
      </c>
      <c r="B26" s="637"/>
      <c r="C26" s="348"/>
      <c r="D26" s="637"/>
      <c r="E26" s="348"/>
      <c r="F26" s="637"/>
      <c r="G26" s="348"/>
      <c r="H26" s="644">
        <v>0</v>
      </c>
      <c r="I26" s="348"/>
      <c r="J26" s="348"/>
    </row>
    <row r="27" spans="1:10" s="556" customFormat="1" ht="13.5">
      <c r="A27" s="645" t="s">
        <v>439</v>
      </c>
      <c r="B27" s="646"/>
      <c r="C27" s="647"/>
      <c r="D27" s="646"/>
      <c r="E27" s="647"/>
      <c r="F27" s="646"/>
      <c r="G27" s="647"/>
      <c r="H27" s="646">
        <v>0.01</v>
      </c>
      <c r="I27" s="647"/>
      <c r="J27" s="348"/>
    </row>
    <row r="28" spans="1:10" s="556" customFormat="1">
      <c r="A28" s="348" t="s">
        <v>414</v>
      </c>
      <c r="B28" s="648">
        <v>2847</v>
      </c>
      <c r="D28" s="648">
        <v>2847</v>
      </c>
      <c r="F28" s="648">
        <v>2847</v>
      </c>
      <c r="H28" s="648">
        <v>2847</v>
      </c>
    </row>
    <row r="29" spans="1:10" s="556" customFormat="1">
      <c r="A29" s="649" t="s">
        <v>415</v>
      </c>
      <c r="B29" s="650">
        <v>0.04</v>
      </c>
      <c r="C29" s="651"/>
      <c r="D29" s="650">
        <v>0.06</v>
      </c>
      <c r="E29" s="651"/>
      <c r="F29" s="652">
        <v>0.17</v>
      </c>
      <c r="G29" s="651"/>
      <c r="H29" s="650">
        <v>0.21</v>
      </c>
      <c r="I29" s="651"/>
    </row>
    <row r="30" spans="1:10" ht="146.25" customHeight="1">
      <c r="A30" s="734" t="s">
        <v>435</v>
      </c>
      <c r="B30" s="734"/>
      <c r="C30" s="734"/>
      <c r="D30" s="734"/>
      <c r="E30" s="734"/>
      <c r="F30" s="734"/>
      <c r="G30" s="734"/>
      <c r="H30" s="734"/>
      <c r="I30" s="734"/>
    </row>
    <row r="70" spans="8:12">
      <c r="H70" s="471"/>
      <c r="I70" s="471"/>
    </row>
    <row r="74" spans="8:12">
      <c r="J74" s="470"/>
      <c r="K74" s="470"/>
      <c r="L74" s="470"/>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7" customFormat="1">
      <c r="A1" s="678" t="s">
        <v>486</v>
      </c>
    </row>
    <row r="2" spans="1:14">
      <c r="A2" s="895" t="s">
        <v>469</v>
      </c>
      <c r="B2" s="895"/>
      <c r="C2" s="912"/>
      <c r="D2" s="912"/>
      <c r="E2" s="912"/>
      <c r="F2" s="912"/>
      <c r="G2" s="912"/>
      <c r="H2" s="912"/>
      <c r="I2" s="912"/>
      <c r="J2" s="912"/>
      <c r="K2" s="912"/>
      <c r="L2" s="912"/>
      <c r="M2" s="912"/>
      <c r="N2" s="912"/>
    </row>
    <row r="3" spans="1:14" ht="12.75" customHeight="1">
      <c r="A3" s="913" t="s">
        <v>460</v>
      </c>
      <c r="B3" s="910" t="s">
        <v>20</v>
      </c>
      <c r="C3" s="916" t="s">
        <v>463</v>
      </c>
      <c r="D3" s="917"/>
      <c r="E3" s="917"/>
      <c r="F3" s="917"/>
      <c r="G3" s="917"/>
      <c r="H3" s="917"/>
      <c r="I3" s="917"/>
      <c r="J3" s="662"/>
      <c r="K3" s="916" t="s">
        <v>470</v>
      </c>
      <c r="L3" s="917"/>
      <c r="M3" s="917"/>
      <c r="N3" s="917"/>
    </row>
    <row r="4" spans="1:14" ht="36">
      <c r="A4" s="914"/>
      <c r="B4" s="911"/>
      <c r="C4" s="659" t="s">
        <v>465</v>
      </c>
      <c r="D4" s="659" t="s">
        <v>152</v>
      </c>
      <c r="E4" s="659" t="s">
        <v>516</v>
      </c>
      <c r="F4" s="659" t="s">
        <v>466</v>
      </c>
      <c r="G4" s="659" t="s">
        <v>467</v>
      </c>
      <c r="H4" s="659" t="s">
        <v>468</v>
      </c>
      <c r="I4" s="659" t="s">
        <v>471</v>
      </c>
      <c r="J4" s="292"/>
      <c r="K4" s="659" t="s">
        <v>472</v>
      </c>
      <c r="L4" s="659" t="s">
        <v>473</v>
      </c>
      <c r="M4" s="660" t="s">
        <v>474</v>
      </c>
      <c r="N4" s="663" t="s">
        <v>475</v>
      </c>
    </row>
    <row r="5" spans="1:14">
      <c r="A5" s="914"/>
      <c r="B5" s="664" t="str">
        <f>"(1)"</f>
        <v>(1)</v>
      </c>
      <c r="C5" s="664" t="str">
        <f>"(2)"</f>
        <v>(2)</v>
      </c>
      <c r="D5" s="664" t="str">
        <f>"(3)"</f>
        <v>(3)</v>
      </c>
      <c r="E5" s="664" t="str">
        <f>"(4)"</f>
        <v>(4)</v>
      </c>
      <c r="F5" s="664" t="str">
        <f>"(5)"</f>
        <v>(5)</v>
      </c>
      <c r="G5" s="664" t="str">
        <f>"(6)"</f>
        <v>(6)</v>
      </c>
      <c r="H5" s="664" t="str">
        <f>"(7)"</f>
        <v>(7)</v>
      </c>
      <c r="I5" s="664" t="str">
        <f>"(8)"</f>
        <v>(8)</v>
      </c>
      <c r="J5" s="292"/>
      <c r="K5" s="664" t="str">
        <f>"(9)"</f>
        <v>(9)</v>
      </c>
      <c r="L5" s="664" t="str">
        <f>"(10)"</f>
        <v>(10)</v>
      </c>
      <c r="M5" s="664" t="str">
        <f>"(11)"</f>
        <v>(11)</v>
      </c>
      <c r="N5" s="661" t="str">
        <f>"(1)"</f>
        <v>(1)</v>
      </c>
    </row>
    <row r="6" spans="1:14">
      <c r="A6" s="915"/>
      <c r="B6" s="661" t="s">
        <v>39</v>
      </c>
      <c r="C6" s="918" t="s">
        <v>123</v>
      </c>
      <c r="D6" s="919"/>
      <c r="E6" s="919"/>
      <c r="F6" s="919"/>
      <c r="G6" s="919"/>
      <c r="H6" s="919"/>
      <c r="I6" s="920"/>
      <c r="J6" s="665"/>
      <c r="K6" s="921" t="s">
        <v>123</v>
      </c>
      <c r="L6" s="919"/>
      <c r="M6" s="919"/>
      <c r="N6" s="919"/>
    </row>
    <row r="7" spans="1:14">
      <c r="A7" s="658" t="s">
        <v>41</v>
      </c>
      <c r="B7" s="695">
        <v>4672784.3739999998</v>
      </c>
      <c r="C7" s="696">
        <v>19.600483709373062</v>
      </c>
      <c r="D7" s="696">
        <v>2.0080137984128603</v>
      </c>
      <c r="E7" s="696">
        <v>5.0224792161573859</v>
      </c>
      <c r="F7" s="696">
        <v>48.467926224065913</v>
      </c>
      <c r="G7" s="696">
        <v>9.7844579464004173</v>
      </c>
      <c r="H7" s="696">
        <v>0.63061204287446115</v>
      </c>
      <c r="I7" s="696">
        <v>14.653785691674203</v>
      </c>
      <c r="J7" s="697"/>
      <c r="K7" s="700" t="s">
        <v>36</v>
      </c>
      <c r="L7" s="701" t="s">
        <v>36</v>
      </c>
      <c r="M7" s="701" t="s">
        <v>36</v>
      </c>
      <c r="N7" s="702" t="s">
        <v>36</v>
      </c>
    </row>
    <row r="8" spans="1:14">
      <c r="A8" s="368" t="s">
        <v>22</v>
      </c>
      <c r="B8" s="169">
        <v>907251</v>
      </c>
      <c r="C8" s="698">
        <v>7.3101107631735873</v>
      </c>
      <c r="D8" s="698">
        <v>3.187862344599234</v>
      </c>
      <c r="E8" s="698">
        <v>8.2423398816865436</v>
      </c>
      <c r="F8" s="698">
        <v>74.052192612628701</v>
      </c>
      <c r="G8" s="698">
        <v>4.5179547886968434</v>
      </c>
      <c r="H8" s="698">
        <v>0.63544642000945717</v>
      </c>
      <c r="I8" s="698">
        <v>2.0540930789825529</v>
      </c>
      <c r="J8" s="697"/>
      <c r="K8" s="703">
        <v>4.6450109785849998</v>
      </c>
      <c r="L8" s="703">
        <v>3.8478751075183002</v>
      </c>
      <c r="M8" s="703">
        <v>9.4954280836925999</v>
      </c>
      <c r="N8" s="704">
        <v>37.780162726313002</v>
      </c>
    </row>
    <row r="9" spans="1:14">
      <c r="A9" s="658" t="s">
        <v>461</v>
      </c>
      <c r="B9" s="695">
        <v>430833</v>
      </c>
      <c r="C9" s="696">
        <v>29.535342000264603</v>
      </c>
      <c r="D9" s="696">
        <v>1.4910649834158478</v>
      </c>
      <c r="E9" s="696">
        <v>2.239382777085321</v>
      </c>
      <c r="F9" s="696">
        <v>48.422474601527739</v>
      </c>
      <c r="G9" s="696">
        <v>7.9065438348501615</v>
      </c>
      <c r="H9" s="696">
        <v>0.57354009558227892</v>
      </c>
      <c r="I9" s="696">
        <v>9.8316517072740481</v>
      </c>
      <c r="J9" s="697"/>
      <c r="K9" s="705">
        <v>18.488032674894001</v>
      </c>
      <c r="L9" s="705">
        <v>13.956999859571001</v>
      </c>
      <c r="M9" s="705">
        <v>36.905103942822997</v>
      </c>
      <c r="N9" s="706">
        <v>42.949468085105998</v>
      </c>
    </row>
    <row r="10" spans="1:14">
      <c r="A10" s="368" t="s">
        <v>270</v>
      </c>
      <c r="B10" s="169">
        <v>294438</v>
      </c>
      <c r="C10" s="698">
        <v>3.8171024120527921</v>
      </c>
      <c r="D10" s="698">
        <v>2.1641228374054982</v>
      </c>
      <c r="E10" s="698">
        <v>2.0656301156780037</v>
      </c>
      <c r="F10" s="698">
        <v>85.910785971919395</v>
      </c>
      <c r="G10" s="698">
        <v>2.4151094627731475</v>
      </c>
      <c r="H10" s="698">
        <v>1.4678811838145891</v>
      </c>
      <c r="I10" s="698">
        <v>2.1593680163565847</v>
      </c>
      <c r="J10" s="697"/>
      <c r="K10" s="703">
        <v>15.468616525537</v>
      </c>
      <c r="L10" s="703">
        <v>13.263900698944999</v>
      </c>
      <c r="M10" s="703">
        <v>42.583601286174002</v>
      </c>
      <c r="N10" s="704">
        <v>33.787309538717999</v>
      </c>
    </row>
    <row r="11" spans="1:14">
      <c r="A11" s="658" t="s">
        <v>48</v>
      </c>
      <c r="B11" s="695">
        <v>239409</v>
      </c>
      <c r="C11" s="696">
        <v>19.539783383247915</v>
      </c>
      <c r="D11" s="696">
        <v>0.62069512842040198</v>
      </c>
      <c r="E11" s="696">
        <v>5.9525748823143658</v>
      </c>
      <c r="F11" s="696">
        <v>20.670902096412416</v>
      </c>
      <c r="G11" s="696">
        <v>38.851505164801658</v>
      </c>
      <c r="H11" s="696">
        <v>0.1958990681219169</v>
      </c>
      <c r="I11" s="696">
        <v>14.168640276681327</v>
      </c>
      <c r="J11" s="697"/>
      <c r="K11" s="705">
        <v>9.8759651804874</v>
      </c>
      <c r="L11" s="705">
        <v>7.3472393875954998</v>
      </c>
      <c r="M11" s="705">
        <v>13.3073389005</v>
      </c>
      <c r="N11" s="706">
        <v>40.052764295189</v>
      </c>
    </row>
    <row r="12" spans="1:14">
      <c r="A12" s="368" t="s">
        <v>65</v>
      </c>
      <c r="B12" s="169">
        <v>228756</v>
      </c>
      <c r="C12" s="698">
        <v>37.193778523841999</v>
      </c>
      <c r="D12" s="698">
        <v>2.322124884156044</v>
      </c>
      <c r="E12" s="698">
        <v>5.0682823619926909</v>
      </c>
      <c r="F12" s="698">
        <v>31.990417737676825</v>
      </c>
      <c r="G12" s="698">
        <v>7.8524716291594538</v>
      </c>
      <c r="H12" s="698">
        <v>0.34184895696724893</v>
      </c>
      <c r="I12" s="698">
        <v>15.231075906205739</v>
      </c>
      <c r="J12" s="697"/>
      <c r="K12" s="703">
        <v>7.6820961648959001</v>
      </c>
      <c r="L12" s="703">
        <v>4.6752070090168001</v>
      </c>
      <c r="M12" s="703">
        <v>12.850125359923</v>
      </c>
      <c r="N12" s="704">
        <v>9.1233435270133008</v>
      </c>
    </row>
    <row r="13" spans="1:14">
      <c r="A13" s="658" t="s">
        <v>24</v>
      </c>
      <c r="B13" s="695">
        <v>226431</v>
      </c>
      <c r="C13" s="696">
        <v>21.703741978792657</v>
      </c>
      <c r="D13" s="696">
        <v>8.9652035277855063E-2</v>
      </c>
      <c r="E13" s="696">
        <v>0.32327728977039366</v>
      </c>
      <c r="F13" s="696">
        <v>66.739978183199298</v>
      </c>
      <c r="G13" s="696">
        <v>2.7081097552896911</v>
      </c>
      <c r="H13" s="696">
        <v>6.1828989846796599E-3</v>
      </c>
      <c r="I13" s="696">
        <v>8.429057858685427</v>
      </c>
      <c r="J13" s="697"/>
      <c r="K13" s="705">
        <v>3.0453856350642998</v>
      </c>
      <c r="L13" s="705" t="s">
        <v>476</v>
      </c>
      <c r="M13" s="705">
        <v>11.235813024314</v>
      </c>
      <c r="N13" s="706">
        <v>4.5282436297451998</v>
      </c>
    </row>
    <row r="14" spans="1:14">
      <c r="A14" s="368" t="s">
        <v>272</v>
      </c>
      <c r="B14" s="169">
        <v>171603</v>
      </c>
      <c r="C14" s="698">
        <v>12.538242338420657</v>
      </c>
      <c r="D14" s="698">
        <v>4.8338315763710424</v>
      </c>
      <c r="E14" s="698">
        <v>4.6362825824723339</v>
      </c>
      <c r="F14" s="698">
        <v>53.822485620880755</v>
      </c>
      <c r="G14" s="698">
        <v>9.8582192619010165</v>
      </c>
      <c r="H14" s="698">
        <v>0.34964423698886382</v>
      </c>
      <c r="I14" s="698">
        <v>18.606318071362388</v>
      </c>
      <c r="J14" s="697"/>
      <c r="K14" s="703">
        <v>10.973101924168001</v>
      </c>
      <c r="L14" s="703">
        <v>9.9174508638710996</v>
      </c>
      <c r="M14" s="703">
        <v>13.637060412405001</v>
      </c>
      <c r="N14" s="704">
        <v>29.904674924367999</v>
      </c>
    </row>
    <row r="15" spans="1:14">
      <c r="A15" s="658" t="s">
        <v>282</v>
      </c>
      <c r="B15" s="695">
        <v>131980</v>
      </c>
      <c r="C15" s="696">
        <v>2.5799363539930296</v>
      </c>
      <c r="D15" s="696">
        <v>0.23033792998939234</v>
      </c>
      <c r="E15" s="696">
        <v>0.7372329140778906</v>
      </c>
      <c r="F15" s="696">
        <v>82.936808607364753</v>
      </c>
      <c r="G15" s="696">
        <v>0.74632520078799813</v>
      </c>
      <c r="H15" s="696">
        <v>0.35535687225337176</v>
      </c>
      <c r="I15" s="696">
        <v>12.414002121533565</v>
      </c>
      <c r="J15" s="697"/>
      <c r="K15" s="705">
        <v>3.4321571646086002</v>
      </c>
      <c r="L15" s="705">
        <v>2.4362511107171998</v>
      </c>
      <c r="M15" s="705">
        <v>6.7988274757487002</v>
      </c>
      <c r="N15" s="706">
        <v>18.171730157656</v>
      </c>
    </row>
    <row r="16" spans="1:14">
      <c r="A16" s="368" t="s">
        <v>31</v>
      </c>
      <c r="B16" s="169">
        <v>123127</v>
      </c>
      <c r="C16" s="699" t="s">
        <v>36</v>
      </c>
      <c r="D16" s="699" t="s">
        <v>36</v>
      </c>
      <c r="E16" s="699" t="s">
        <v>36</v>
      </c>
      <c r="F16" s="699" t="s">
        <v>36</v>
      </c>
      <c r="G16" s="699" t="s">
        <v>36</v>
      </c>
      <c r="H16" s="699" t="s">
        <v>36</v>
      </c>
      <c r="I16" s="698">
        <v>100</v>
      </c>
      <c r="J16" s="697"/>
      <c r="K16" s="707" t="s">
        <v>36</v>
      </c>
      <c r="L16" s="707" t="s">
        <v>36</v>
      </c>
      <c r="M16" s="707" t="s">
        <v>36</v>
      </c>
      <c r="N16" s="708" t="s">
        <v>36</v>
      </c>
    </row>
    <row r="17" spans="1:14" ht="13.5">
      <c r="A17" s="658" t="s">
        <v>477</v>
      </c>
      <c r="B17" s="695">
        <v>90419</v>
      </c>
      <c r="C17" s="696">
        <v>47.130580961965954</v>
      </c>
      <c r="D17" s="696">
        <v>0.77970338092657521</v>
      </c>
      <c r="E17" s="696">
        <v>8.8200488835311166</v>
      </c>
      <c r="F17" s="696">
        <v>29.969364845884161</v>
      </c>
      <c r="G17" s="696">
        <v>12.677645185193379</v>
      </c>
      <c r="H17" s="696">
        <v>9.8430639577964815E-2</v>
      </c>
      <c r="I17" s="696">
        <v>0.52422610292084626</v>
      </c>
      <c r="J17" s="697"/>
      <c r="K17" s="705">
        <v>5.0185770439465998</v>
      </c>
      <c r="L17" s="705">
        <v>4.8956761207061001</v>
      </c>
      <c r="M17" s="705">
        <v>4.5767199118350996</v>
      </c>
      <c r="N17" s="709" t="s">
        <v>36</v>
      </c>
    </row>
    <row r="18" spans="1:14" s="657" customFormat="1">
      <c r="A18" s="368" t="s">
        <v>286</v>
      </c>
      <c r="B18" s="169">
        <v>86189</v>
      </c>
      <c r="C18" s="698">
        <v>56.705612085068857</v>
      </c>
      <c r="D18" s="698">
        <v>1.150958939075752</v>
      </c>
      <c r="E18" s="698">
        <v>2.2160600540672242</v>
      </c>
      <c r="F18" s="698">
        <v>12.523639907644826</v>
      </c>
      <c r="G18" s="698">
        <v>1.258861339614104</v>
      </c>
      <c r="H18" s="698">
        <v>0.13806866305445009</v>
      </c>
      <c r="I18" s="698">
        <v>26.006799011474786</v>
      </c>
      <c r="J18" s="697"/>
      <c r="K18" s="703">
        <v>11.223739023878883</v>
      </c>
      <c r="L18" s="703">
        <v>8.7166905516107995</v>
      </c>
      <c r="M18" s="703">
        <v>15.104099394163001</v>
      </c>
      <c r="N18" s="704">
        <v>36.248100566376571</v>
      </c>
    </row>
    <row r="19" spans="1:14" s="657" customFormat="1" ht="13.5">
      <c r="A19" s="658" t="s">
        <v>478</v>
      </c>
      <c r="B19" s="695">
        <v>75347</v>
      </c>
      <c r="C19" s="696">
        <v>40.363916280674744</v>
      </c>
      <c r="D19" s="696">
        <v>0.35303329926871674</v>
      </c>
      <c r="E19" s="696">
        <v>32.611782818161302</v>
      </c>
      <c r="F19" s="696">
        <v>7.8450369623209948</v>
      </c>
      <c r="G19" s="696">
        <v>8.2803562185621189</v>
      </c>
      <c r="H19" s="696">
        <v>0.16855349250799634</v>
      </c>
      <c r="I19" s="696">
        <v>10.377320928504121</v>
      </c>
      <c r="J19" s="697"/>
      <c r="K19" s="705">
        <v>2.7258692291554998</v>
      </c>
      <c r="L19" s="705">
        <v>0.80155495350831996</v>
      </c>
      <c r="M19" s="705">
        <v>7.1112963500113997</v>
      </c>
      <c r="N19" s="709" t="s">
        <v>36</v>
      </c>
    </row>
    <row r="20" spans="1:14" s="657" customFormat="1">
      <c r="A20" s="368" t="s">
        <v>462</v>
      </c>
      <c r="B20" s="169">
        <v>73445</v>
      </c>
      <c r="C20" s="698">
        <v>3.6639662332357545</v>
      </c>
      <c r="D20" s="698">
        <v>2.6400708012798693</v>
      </c>
      <c r="E20" s="698">
        <v>0.42208455306692083</v>
      </c>
      <c r="F20" s="698">
        <v>74.936346926271355</v>
      </c>
      <c r="G20" s="698">
        <v>17.234665395874462</v>
      </c>
      <c r="H20" s="698">
        <v>0.35128327319763092</v>
      </c>
      <c r="I20" s="698">
        <v>0.75158281707400099</v>
      </c>
      <c r="J20" s="697"/>
      <c r="K20" s="707" t="s">
        <v>36</v>
      </c>
      <c r="L20" s="707" t="s">
        <v>36</v>
      </c>
      <c r="M20" s="707" t="s">
        <v>36</v>
      </c>
      <c r="N20" s="708" t="s">
        <v>36</v>
      </c>
    </row>
    <row r="21" spans="1:14" s="657" customFormat="1">
      <c r="A21" s="658" t="s">
        <v>464</v>
      </c>
      <c r="B21" s="695">
        <v>73077</v>
      </c>
      <c r="C21" s="696">
        <v>4.3816795982320018</v>
      </c>
      <c r="D21" s="696">
        <v>1.575050973630554</v>
      </c>
      <c r="E21" s="696">
        <v>0.4474732131860914</v>
      </c>
      <c r="F21" s="696">
        <v>61.844355953309524</v>
      </c>
      <c r="G21" s="696">
        <v>30.051863103301997</v>
      </c>
      <c r="H21" s="696">
        <v>0.43926269551295205</v>
      </c>
      <c r="I21" s="696">
        <v>1.2603144628268812</v>
      </c>
      <c r="J21" s="697"/>
      <c r="K21" s="710" t="s">
        <v>36</v>
      </c>
      <c r="L21" s="710" t="s">
        <v>36</v>
      </c>
      <c r="M21" s="710" t="s">
        <v>36</v>
      </c>
      <c r="N21" s="711" t="s">
        <v>36</v>
      </c>
    </row>
    <row r="22" spans="1:14" s="657" customFormat="1" ht="13.5">
      <c r="A22" s="368" t="s">
        <v>479</v>
      </c>
      <c r="B22" s="169">
        <v>72178</v>
      </c>
      <c r="C22" s="698">
        <v>12.721327828424172</v>
      </c>
      <c r="D22" s="698">
        <v>0.55141455845271414</v>
      </c>
      <c r="E22" s="698">
        <v>0.30480201723516859</v>
      </c>
      <c r="F22" s="698">
        <v>69.796891019424194</v>
      </c>
      <c r="G22" s="698">
        <v>12.639585469256559</v>
      </c>
      <c r="H22" s="698">
        <v>0.10113885117348775</v>
      </c>
      <c r="I22" s="698">
        <v>3.8848402560336948</v>
      </c>
      <c r="J22" s="697"/>
      <c r="K22" s="703">
        <v>1.1904891498867001</v>
      </c>
      <c r="L22" s="703">
        <v>1.2552269230866999</v>
      </c>
      <c r="M22" s="703">
        <v>4.1714419788291996</v>
      </c>
      <c r="N22" s="704">
        <v>6.4789128517187997</v>
      </c>
    </row>
    <row r="23" spans="1:14">
      <c r="A23" s="658" t="s">
        <v>260</v>
      </c>
      <c r="B23" s="695">
        <v>3324088.3739999998</v>
      </c>
      <c r="C23" s="696">
        <v>23.587650260227409</v>
      </c>
      <c r="D23" s="696">
        <v>2.2112575458260064</v>
      </c>
      <c r="E23" s="696">
        <v>5.4017704644816407</v>
      </c>
      <c r="F23" s="696">
        <v>51.331086632536085</v>
      </c>
      <c r="G23" s="696">
        <v>7.9642173195723824</v>
      </c>
      <c r="H23" s="696">
        <v>0.60687739705683297</v>
      </c>
      <c r="I23" s="696">
        <v>9.1369354189137457</v>
      </c>
      <c r="J23" s="697"/>
      <c r="K23" s="705">
        <v>5.4551733691528996</v>
      </c>
      <c r="L23" s="705">
        <v>4.1698622958930001</v>
      </c>
      <c r="M23" s="705">
        <v>11.420778851176999</v>
      </c>
      <c r="N23" s="706">
        <v>26.001464765824998</v>
      </c>
    </row>
    <row r="24" spans="1:14" ht="85.5" customHeight="1">
      <c r="A24" s="908" t="s">
        <v>517</v>
      </c>
      <c r="B24" s="908"/>
      <c r="C24" s="909"/>
      <c r="D24" s="909"/>
      <c r="E24" s="909"/>
      <c r="F24" s="909"/>
      <c r="G24" s="909"/>
      <c r="H24" s="909"/>
      <c r="I24" s="909"/>
      <c r="J24" s="909"/>
      <c r="K24" s="909"/>
      <c r="L24" s="909"/>
      <c r="M24" s="909"/>
      <c r="N24" s="909"/>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8" t="s">
        <v>486</v>
      </c>
      <c r="B1" s="657"/>
      <c r="C1" s="657"/>
      <c r="D1" s="657"/>
      <c r="E1" s="657"/>
      <c r="F1" s="657"/>
      <c r="G1" s="657"/>
    </row>
    <row r="2" spans="1:9" ht="25.5" customHeight="1">
      <c r="A2" s="808" t="s">
        <v>456</v>
      </c>
      <c r="B2" s="808"/>
      <c r="C2" s="808"/>
      <c r="D2" s="808"/>
      <c r="E2" s="808"/>
      <c r="F2" s="808"/>
      <c r="G2" s="808"/>
    </row>
    <row r="3" spans="1:9">
      <c r="A3" s="897" t="s">
        <v>161</v>
      </c>
      <c r="B3" s="314">
        <v>2005</v>
      </c>
      <c r="C3" s="314">
        <v>2010</v>
      </c>
      <c r="D3" s="316">
        <v>2012</v>
      </c>
      <c r="E3" s="316">
        <v>2014</v>
      </c>
      <c r="F3" s="313">
        <v>2016</v>
      </c>
      <c r="G3" s="245">
        <v>2016</v>
      </c>
    </row>
    <row r="4" spans="1:9" ht="13.5">
      <c r="A4" s="733"/>
      <c r="B4" s="893" t="s">
        <v>58</v>
      </c>
      <c r="C4" s="894"/>
      <c r="D4" s="894"/>
      <c r="E4" s="894"/>
      <c r="F4" s="894"/>
      <c r="G4" s="557" t="s">
        <v>362</v>
      </c>
      <c r="I4" s="282"/>
    </row>
    <row r="5" spans="1:9">
      <c r="A5" s="922" t="s">
        <v>41</v>
      </c>
      <c r="B5" s="922"/>
      <c r="C5" s="922"/>
      <c r="D5" s="922"/>
      <c r="E5" s="922"/>
      <c r="F5" s="922"/>
      <c r="G5" s="922"/>
    </row>
    <row r="6" spans="1:9">
      <c r="A6" s="17" t="s">
        <v>41</v>
      </c>
      <c r="B6" s="275">
        <v>100</v>
      </c>
      <c r="C6" s="275">
        <v>100</v>
      </c>
      <c r="D6" s="275">
        <v>100</v>
      </c>
      <c r="E6" s="275">
        <v>100</v>
      </c>
      <c r="F6" s="275">
        <v>100</v>
      </c>
      <c r="G6" s="541">
        <v>101295</v>
      </c>
      <c r="H6" s="283"/>
      <c r="I6" s="558"/>
    </row>
    <row r="7" spans="1:9">
      <c r="A7" s="61" t="s">
        <v>158</v>
      </c>
      <c r="B7" s="204">
        <v>26.821221738117014</v>
      </c>
      <c r="C7" s="204">
        <v>28.632948368542305</v>
      </c>
      <c r="D7" s="207">
        <v>28.07498396972478</v>
      </c>
      <c r="E7" s="207">
        <v>25.9901416333032</v>
      </c>
      <c r="F7" s="207">
        <v>24.646079728315595</v>
      </c>
      <c r="G7" s="542">
        <v>24965</v>
      </c>
      <c r="I7" s="558"/>
    </row>
    <row r="8" spans="1:9" ht="13.5">
      <c r="A8" s="17" t="s">
        <v>159</v>
      </c>
      <c r="B8" s="203">
        <v>20.886450433005219</v>
      </c>
      <c r="C8" s="203">
        <v>13.661481938777046</v>
      </c>
      <c r="D8" s="205">
        <v>12.771414561776281</v>
      </c>
      <c r="E8" s="205">
        <v>11.55882732790908</v>
      </c>
      <c r="F8" s="205">
        <v>9.1861314589215546</v>
      </c>
      <c r="G8" s="543">
        <v>9305</v>
      </c>
      <c r="I8" s="558"/>
    </row>
    <row r="9" spans="1:9" ht="12.75" customHeight="1">
      <c r="A9" s="61" t="s">
        <v>160</v>
      </c>
      <c r="B9" s="204">
        <v>12.513223244222116</v>
      </c>
      <c r="C9" s="204">
        <v>11.818469275593634</v>
      </c>
      <c r="D9" s="207">
        <v>11.266454606032413</v>
      </c>
      <c r="E9" s="207">
        <v>10.379267295191354</v>
      </c>
      <c r="F9" s="207">
        <v>9.6412423243232563</v>
      </c>
      <c r="G9" s="542">
        <v>9765</v>
      </c>
      <c r="I9" s="558"/>
    </row>
    <row r="10" spans="1:9">
      <c r="A10" s="17" t="s">
        <v>152</v>
      </c>
      <c r="B10" s="203">
        <v>5.4058415362272063</v>
      </c>
      <c r="C10" s="203">
        <v>6.5920828753406715</v>
      </c>
      <c r="D10" s="205">
        <v>5.7206080189094388</v>
      </c>
      <c r="E10" s="205">
        <v>5.4102630332773689</v>
      </c>
      <c r="F10" s="205">
        <v>5.7515746243607717</v>
      </c>
      <c r="G10" s="543">
        <v>5825</v>
      </c>
      <c r="I10" s="558"/>
    </row>
    <row r="11" spans="1:9">
      <c r="A11" s="61" t="s">
        <v>153</v>
      </c>
      <c r="B11" s="204">
        <v>4.8822907141448368</v>
      </c>
      <c r="C11" s="204">
        <v>6.1915588815442764</v>
      </c>
      <c r="D11" s="207">
        <v>6.4359983403950372</v>
      </c>
      <c r="E11" s="207">
        <v>7.6057944810366349</v>
      </c>
      <c r="F11" s="207">
        <v>6.0941418050427476</v>
      </c>
      <c r="G11" s="542">
        <v>6175</v>
      </c>
      <c r="I11" s="558"/>
    </row>
    <row r="12" spans="1:9">
      <c r="A12" s="17" t="s">
        <v>355</v>
      </c>
      <c r="B12" s="203">
        <v>7.9070517992577054</v>
      </c>
      <c r="C12" s="203">
        <v>6.9624922831373377</v>
      </c>
      <c r="D12" s="205">
        <v>7.373926600198649</v>
      </c>
      <c r="E12" s="205">
        <v>7.9943174480175641</v>
      </c>
      <c r="F12" s="205">
        <v>11.395541690524611</v>
      </c>
      <c r="G12" s="543">
        <v>11545</v>
      </c>
      <c r="I12" s="558"/>
    </row>
    <row r="13" spans="1:9">
      <c r="A13" s="61" t="s">
        <v>154</v>
      </c>
      <c r="B13" s="204">
        <v>3.0785505531350297</v>
      </c>
      <c r="C13" s="204">
        <v>3.2358122656708774</v>
      </c>
      <c r="D13" s="207">
        <v>3.2840061858003193</v>
      </c>
      <c r="E13" s="207">
        <v>3.2427138490679757</v>
      </c>
      <c r="F13" s="207">
        <v>3.2479712519991315</v>
      </c>
      <c r="G13" s="542">
        <v>3290</v>
      </c>
      <c r="I13" s="558"/>
    </row>
    <row r="14" spans="1:9">
      <c r="A14" s="17" t="s">
        <v>155</v>
      </c>
      <c r="B14" s="203">
        <v>10.254065587291342</v>
      </c>
      <c r="C14" s="203">
        <v>13.074247511782334</v>
      </c>
      <c r="D14" s="205">
        <v>13.830041364396445</v>
      </c>
      <c r="E14" s="205">
        <v>14.685307159154506</v>
      </c>
      <c r="F14" s="205">
        <v>16.437301320907459</v>
      </c>
      <c r="G14" s="543">
        <v>16650</v>
      </c>
      <c r="I14" s="558"/>
    </row>
    <row r="15" spans="1:9">
      <c r="A15" s="277" t="s">
        <v>172</v>
      </c>
      <c r="B15" s="204">
        <v>6.845606296953723</v>
      </c>
      <c r="C15" s="204">
        <v>9.2978784274163182</v>
      </c>
      <c r="D15" s="207">
        <v>9.8997950639325101</v>
      </c>
      <c r="E15" s="207">
        <v>10.498730035731198</v>
      </c>
      <c r="F15" s="207">
        <v>11.366912156692401</v>
      </c>
      <c r="G15" s="542">
        <v>11515</v>
      </c>
      <c r="I15" s="558"/>
    </row>
    <row r="16" spans="1:9">
      <c r="A16" s="17" t="s">
        <v>156</v>
      </c>
      <c r="B16" s="203">
        <v>7.7349255015867895</v>
      </c>
      <c r="C16" s="203">
        <v>9.1367653923177699</v>
      </c>
      <c r="D16" s="205">
        <v>10.655418233023624</v>
      </c>
      <c r="E16" s="205">
        <v>12.417667570709028</v>
      </c>
      <c r="F16" s="205">
        <v>12.855647915967383</v>
      </c>
      <c r="G16" s="543">
        <v>13020</v>
      </c>
      <c r="I16" s="558"/>
    </row>
    <row r="17" spans="1:9">
      <c r="A17" s="61" t="s">
        <v>157</v>
      </c>
      <c r="B17" s="204">
        <v>0.40879995696842558</v>
      </c>
      <c r="C17" s="204">
        <v>0.60078599069459293</v>
      </c>
      <c r="D17" s="207">
        <v>0.54942982511284055</v>
      </c>
      <c r="E17" s="207">
        <v>0.61453355719144165</v>
      </c>
      <c r="F17" s="207">
        <v>0.65058147570438529</v>
      </c>
      <c r="G17" s="544">
        <v>660</v>
      </c>
      <c r="I17" s="558"/>
    </row>
    <row r="18" spans="1:9" ht="12.75" customHeight="1">
      <c r="A18" s="846" t="s">
        <v>352</v>
      </c>
      <c r="B18" s="846"/>
      <c r="C18" s="846"/>
      <c r="D18" s="846"/>
      <c r="E18" s="846"/>
      <c r="F18" s="846"/>
      <c r="G18" s="846"/>
    </row>
    <row r="19" spans="1:9">
      <c r="A19" s="17" t="s">
        <v>41</v>
      </c>
      <c r="B19" s="203">
        <v>10.060423502411561</v>
      </c>
      <c r="C19" s="203">
        <v>26.553536205261018</v>
      </c>
      <c r="D19" s="203">
        <v>26.614028691049445</v>
      </c>
      <c r="E19" s="203">
        <v>27.461362951483061</v>
      </c>
      <c r="F19" s="203">
        <v>28.682843998657376</v>
      </c>
      <c r="G19" s="541">
        <v>29055</v>
      </c>
      <c r="I19" s="558"/>
    </row>
    <row r="20" spans="1:9">
      <c r="A20" s="61" t="s">
        <v>158</v>
      </c>
      <c r="B20" s="204">
        <v>6.4977605454910092</v>
      </c>
      <c r="C20" s="204">
        <v>24.726546066470341</v>
      </c>
      <c r="D20" s="207">
        <v>24.32601880877743</v>
      </c>
      <c r="E20" s="207">
        <v>26.117023479233094</v>
      </c>
      <c r="F20" s="207">
        <v>26.753454836771478</v>
      </c>
      <c r="G20" s="542">
        <v>6680</v>
      </c>
      <c r="I20" s="558"/>
    </row>
    <row r="21" spans="1:9" ht="13.5">
      <c r="A21" s="17" t="s">
        <v>159</v>
      </c>
      <c r="B21" s="203">
        <v>11.786419435144648</v>
      </c>
      <c r="C21" s="203">
        <v>24.324920092582385</v>
      </c>
      <c r="D21" s="205">
        <v>25.585745225438078</v>
      </c>
      <c r="E21" s="205">
        <v>26.96461824953445</v>
      </c>
      <c r="F21" s="205">
        <v>28.758731864588931</v>
      </c>
      <c r="G21" s="543">
        <v>2675</v>
      </c>
      <c r="I21" s="558"/>
    </row>
    <row r="22" spans="1:9" ht="12.75" customHeight="1">
      <c r="A22" s="61" t="s">
        <v>160</v>
      </c>
      <c r="B22" s="204">
        <v>12.623585040836796</v>
      </c>
      <c r="C22" s="204">
        <v>33.061536501465156</v>
      </c>
      <c r="D22" s="207">
        <v>34.00290146189041</v>
      </c>
      <c r="E22" s="207">
        <v>33.119037743674824</v>
      </c>
      <c r="F22" s="207">
        <v>32.0704484947778</v>
      </c>
      <c r="G22" s="542">
        <v>3130</v>
      </c>
      <c r="I22" s="558"/>
    </row>
    <row r="23" spans="1:9">
      <c r="A23" s="17" t="s">
        <v>152</v>
      </c>
      <c r="B23" s="203">
        <v>3.2172470978441128</v>
      </c>
      <c r="C23" s="203">
        <v>12.402923709456374</v>
      </c>
      <c r="D23" s="205">
        <v>12.615384615384615</v>
      </c>
      <c r="E23" s="205">
        <v>11.060274517604933</v>
      </c>
      <c r="F23" s="205">
        <v>12.82183316168898</v>
      </c>
      <c r="G23" s="543">
        <v>745</v>
      </c>
      <c r="I23" s="558"/>
    </row>
    <row r="24" spans="1:9">
      <c r="A24" s="61" t="s">
        <v>153</v>
      </c>
      <c r="B24" s="204">
        <v>7.8589790672052882</v>
      </c>
      <c r="C24" s="204">
        <v>23.176070038910506</v>
      </c>
      <c r="D24" s="207">
        <v>22.777886305919125</v>
      </c>
      <c r="E24" s="207">
        <v>21.565020517900098</v>
      </c>
      <c r="F24" s="207">
        <v>23.58658674874453</v>
      </c>
      <c r="G24" s="542">
        <v>1455</v>
      </c>
      <c r="I24" s="558"/>
    </row>
    <row r="25" spans="1:9">
      <c r="A25" s="17" t="s">
        <v>355</v>
      </c>
      <c r="B25" s="203">
        <v>15.532879818594104</v>
      </c>
      <c r="C25" s="203">
        <v>37.586505190311421</v>
      </c>
      <c r="D25" s="205">
        <v>36.112531969309465</v>
      </c>
      <c r="E25" s="205">
        <v>41.855142703284869</v>
      </c>
      <c r="F25" s="205">
        <v>43.905397210430564</v>
      </c>
      <c r="G25" s="543">
        <v>5070</v>
      </c>
      <c r="I25" s="558"/>
    </row>
    <row r="26" spans="1:9">
      <c r="A26" s="61" t="s">
        <v>154</v>
      </c>
      <c r="B26" s="204">
        <v>20.326150262085033</v>
      </c>
      <c r="C26" s="204">
        <v>51.046998604001857</v>
      </c>
      <c r="D26" s="207">
        <v>49.004594180704444</v>
      </c>
      <c r="E26" s="207">
        <v>48.689014271490208</v>
      </c>
      <c r="F26" s="207">
        <v>45.744680851063826</v>
      </c>
      <c r="G26" s="542">
        <v>1505</v>
      </c>
      <c r="I26" s="558"/>
    </row>
    <row r="27" spans="1:9">
      <c r="A27" s="17" t="s">
        <v>155</v>
      </c>
      <c r="B27" s="203">
        <v>9.0225563909774422</v>
      </c>
      <c r="C27" s="203">
        <v>27.225613267303928</v>
      </c>
      <c r="D27" s="205">
        <v>26.045454545454543</v>
      </c>
      <c r="E27" s="205">
        <v>25.753023085379262</v>
      </c>
      <c r="F27" s="205">
        <v>25.687687687687689</v>
      </c>
      <c r="G27" s="543">
        <v>4275</v>
      </c>
      <c r="I27" s="558"/>
    </row>
    <row r="28" spans="1:9">
      <c r="A28" s="277" t="s">
        <v>172</v>
      </c>
      <c r="B28" s="204">
        <v>11.262441068622316</v>
      </c>
      <c r="C28" s="204">
        <v>29.7165991902834</v>
      </c>
      <c r="D28" s="207">
        <v>28.663957327914659</v>
      </c>
      <c r="E28" s="207">
        <v>28.313685289595082</v>
      </c>
      <c r="F28" s="207">
        <v>28.938683342018411</v>
      </c>
      <c r="G28" s="542">
        <v>3330</v>
      </c>
      <c r="I28" s="558"/>
    </row>
    <row r="29" spans="1:9">
      <c r="A29" s="17" t="s">
        <v>156</v>
      </c>
      <c r="B29" s="203">
        <v>11.613351877607789</v>
      </c>
      <c r="C29" s="203">
        <v>23.055372445616349</v>
      </c>
      <c r="D29" s="205">
        <v>23.90560471976401</v>
      </c>
      <c r="E29" s="205">
        <v>24.52764777257757</v>
      </c>
      <c r="F29" s="205">
        <v>25.764091537398247</v>
      </c>
      <c r="G29" s="543">
        <v>3355</v>
      </c>
      <c r="I29" s="558"/>
    </row>
    <row r="30" spans="1:9">
      <c r="A30" s="61" t="s">
        <v>157</v>
      </c>
      <c r="B30" s="204">
        <v>8.3333333333333321</v>
      </c>
      <c r="C30" s="204">
        <v>7.518796992481203</v>
      </c>
      <c r="D30" s="207">
        <v>12.814645308924485</v>
      </c>
      <c r="E30" s="207">
        <v>11.208406304728546</v>
      </c>
      <c r="F30" s="207">
        <v>15.933232169954476</v>
      </c>
      <c r="G30" s="544">
        <v>105</v>
      </c>
      <c r="I30" s="558"/>
    </row>
    <row r="31" spans="1:9" ht="12.75" customHeight="1">
      <c r="A31" s="846" t="s">
        <v>353</v>
      </c>
      <c r="B31" s="846"/>
      <c r="C31" s="846"/>
      <c r="D31" s="846"/>
      <c r="E31" s="846"/>
      <c r="F31" s="846"/>
      <c r="G31" s="846"/>
    </row>
    <row r="32" spans="1:9">
      <c r="A32" s="17" t="s">
        <v>41</v>
      </c>
      <c r="B32" s="203">
        <v>10.1339357753752</v>
      </c>
      <c r="C32" s="203">
        <v>19.84551217382139</v>
      </c>
      <c r="D32" s="203">
        <v>23.397915435583439</v>
      </c>
      <c r="E32" s="203">
        <v>25.256145335571915</v>
      </c>
      <c r="F32" s="203">
        <v>27.006535431516181</v>
      </c>
      <c r="G32" s="541">
        <v>27355</v>
      </c>
      <c r="I32" s="558"/>
    </row>
    <row r="33" spans="1:9">
      <c r="A33" s="61" t="s">
        <v>158</v>
      </c>
      <c r="B33" s="204">
        <v>3.3357844775720307</v>
      </c>
      <c r="C33" s="204">
        <v>9.0976020193521236</v>
      </c>
      <c r="D33" s="207">
        <v>11.410658307210031</v>
      </c>
      <c r="E33" s="207">
        <v>13.230361505652407</v>
      </c>
      <c r="F33" s="207">
        <v>13.747246144602443</v>
      </c>
      <c r="G33" s="542">
        <v>3430</v>
      </c>
      <c r="I33" s="558"/>
    </row>
    <row r="34" spans="1:9" ht="13.5">
      <c r="A34" s="17" t="s">
        <v>159</v>
      </c>
      <c r="B34" s="203">
        <v>5.2021632758176661</v>
      </c>
      <c r="C34" s="203">
        <v>12.928469084095667</v>
      </c>
      <c r="D34" s="205">
        <v>15.022642252411892</v>
      </c>
      <c r="E34" s="205">
        <v>15.353817504655492</v>
      </c>
      <c r="F34" s="205">
        <v>14.981192907039226</v>
      </c>
      <c r="G34" s="543">
        <v>1395</v>
      </c>
      <c r="I34" s="558"/>
    </row>
    <row r="35" spans="1:9" ht="24">
      <c r="A35" s="61" t="s">
        <v>160</v>
      </c>
      <c r="B35" s="204">
        <v>11.763863017624301</v>
      </c>
      <c r="C35" s="204">
        <v>21.454962415594341</v>
      </c>
      <c r="D35" s="207">
        <v>24.216047316147751</v>
      </c>
      <c r="E35" s="207">
        <v>25.435503940273748</v>
      </c>
      <c r="F35" s="207">
        <v>25.988122056113045</v>
      </c>
      <c r="G35" s="542">
        <v>2540</v>
      </c>
      <c r="I35" s="558"/>
    </row>
    <row r="36" spans="1:9">
      <c r="A36" s="17" t="s">
        <v>152</v>
      </c>
      <c r="B36" s="203">
        <v>6.5008291873963522</v>
      </c>
      <c r="C36" s="203">
        <v>11.306532663316583</v>
      </c>
      <c r="D36" s="205">
        <v>12.659340659340659</v>
      </c>
      <c r="E36" s="205">
        <v>15.018897951064252</v>
      </c>
      <c r="F36" s="205">
        <v>19.893580501201509</v>
      </c>
      <c r="G36" s="543">
        <v>1160</v>
      </c>
      <c r="I36" s="558"/>
    </row>
    <row r="37" spans="1:9">
      <c r="A37" s="61" t="s">
        <v>153</v>
      </c>
      <c r="B37" s="204">
        <v>18.876239441792141</v>
      </c>
      <c r="C37" s="204">
        <v>27.140077821011673</v>
      </c>
      <c r="D37" s="207">
        <v>24.67278765383864</v>
      </c>
      <c r="E37" s="207">
        <v>21.437668034526673</v>
      </c>
      <c r="F37" s="207">
        <v>32.836546249797507</v>
      </c>
      <c r="G37" s="542">
        <v>2025</v>
      </c>
      <c r="I37" s="558"/>
    </row>
    <row r="38" spans="1:9">
      <c r="A38" s="17" t="s">
        <v>355</v>
      </c>
      <c r="B38" s="203">
        <v>9.6825396825396837</v>
      </c>
      <c r="C38" s="203">
        <v>25.519031141868513</v>
      </c>
      <c r="D38" s="205">
        <v>31.184995737425403</v>
      </c>
      <c r="E38" s="205">
        <v>29.981152396338178</v>
      </c>
      <c r="F38" s="205">
        <v>29.879580698258685</v>
      </c>
      <c r="G38" s="543">
        <v>3450</v>
      </c>
      <c r="I38" s="558"/>
    </row>
    <row r="39" spans="1:9">
      <c r="A39" s="61" t="s">
        <v>154</v>
      </c>
      <c r="B39" s="204">
        <v>14.793244030285383</v>
      </c>
      <c r="C39" s="204">
        <v>25.267566309911587</v>
      </c>
      <c r="D39" s="207">
        <v>31.776416539050533</v>
      </c>
      <c r="E39" s="207">
        <v>32.990375041486892</v>
      </c>
      <c r="F39" s="207">
        <v>36.960486322188451</v>
      </c>
      <c r="G39" s="542">
        <v>1215</v>
      </c>
      <c r="I39" s="558"/>
    </row>
    <row r="40" spans="1:9">
      <c r="A40" s="17" t="s">
        <v>155</v>
      </c>
      <c r="B40" s="203">
        <v>17.118377338695577</v>
      </c>
      <c r="C40" s="203">
        <v>24.945295404814004</v>
      </c>
      <c r="D40" s="205">
        <v>28.972727272727273</v>
      </c>
      <c r="E40" s="205">
        <v>29.505313301575669</v>
      </c>
      <c r="F40" s="205">
        <v>28.780780780780781</v>
      </c>
      <c r="G40" s="543">
        <v>4790</v>
      </c>
      <c r="I40" s="558"/>
    </row>
    <row r="41" spans="1:9">
      <c r="A41" s="277" t="s">
        <v>172</v>
      </c>
      <c r="B41" s="204">
        <v>22.943949711891044</v>
      </c>
      <c r="C41" s="204">
        <v>29.165991902834008</v>
      </c>
      <c r="D41" s="207">
        <v>33.350266700533396</v>
      </c>
      <c r="E41" s="207">
        <v>34.700153767298822</v>
      </c>
      <c r="F41" s="207">
        <v>33.47229459788084</v>
      </c>
      <c r="G41" s="542">
        <v>3855</v>
      </c>
      <c r="I41" s="558"/>
    </row>
    <row r="42" spans="1:9">
      <c r="A42" s="17" t="s">
        <v>156</v>
      </c>
      <c r="B42" s="203">
        <v>30.85303662494205</v>
      </c>
      <c r="C42" s="203">
        <v>49.357284113381674</v>
      </c>
      <c r="D42" s="205">
        <v>54.336283185840706</v>
      </c>
      <c r="E42" s="205">
        <v>56.578263130525222</v>
      </c>
      <c r="F42" s="205">
        <v>55.314083858086313</v>
      </c>
      <c r="G42" s="543">
        <v>7205</v>
      </c>
      <c r="I42" s="558"/>
    </row>
    <row r="43" spans="1:9">
      <c r="A43" s="61" t="s">
        <v>157</v>
      </c>
      <c r="B43" s="204">
        <v>8.3333333333333321</v>
      </c>
      <c r="C43" s="204">
        <v>15.789473684210526</v>
      </c>
      <c r="D43" s="207">
        <v>15.102974828375288</v>
      </c>
      <c r="E43" s="207">
        <v>20.140105078809107</v>
      </c>
      <c r="F43" s="207">
        <v>18.816388467374811</v>
      </c>
      <c r="G43" s="544">
        <v>125</v>
      </c>
      <c r="I43" s="558"/>
    </row>
    <row r="44" spans="1:9" ht="12.75" customHeight="1">
      <c r="A44" s="846" t="s">
        <v>354</v>
      </c>
      <c r="B44" s="846"/>
      <c r="C44" s="846"/>
      <c r="D44" s="846"/>
      <c r="E44" s="846"/>
      <c r="F44" s="846"/>
      <c r="G44" s="846"/>
    </row>
    <row r="45" spans="1:9">
      <c r="A45" s="17" t="s">
        <v>41</v>
      </c>
      <c r="B45" s="203">
        <v>3.4425259534183206</v>
      </c>
      <c r="C45" s="203">
        <v>4.7355186484573801</v>
      </c>
      <c r="D45" s="203">
        <v>3.9252171945132455</v>
      </c>
      <c r="E45" s="203">
        <v>3.7173360885100522</v>
      </c>
      <c r="F45" s="203">
        <v>3.3871700199419514</v>
      </c>
      <c r="G45" s="541">
        <v>3430</v>
      </c>
      <c r="I45" s="558"/>
    </row>
    <row r="46" spans="1:9">
      <c r="A46" s="61" t="s">
        <v>158</v>
      </c>
      <c r="B46" s="204">
        <v>2.1124406711678589</v>
      </c>
      <c r="C46" s="204">
        <v>2.771350441733277</v>
      </c>
      <c r="D46" s="207">
        <v>2.5347066726377072</v>
      </c>
      <c r="E46" s="207">
        <v>2.7288914654851131</v>
      </c>
      <c r="F46" s="207">
        <v>2.6797516523132385</v>
      </c>
      <c r="G46" s="542">
        <v>670</v>
      </c>
      <c r="I46" s="558"/>
    </row>
    <row r="47" spans="1:9" ht="13.5">
      <c r="A47" s="17" t="s">
        <v>159</v>
      </c>
      <c r="B47" s="203">
        <v>2.343548802472315</v>
      </c>
      <c r="C47" s="203">
        <v>2.6782762041221204</v>
      </c>
      <c r="D47" s="205">
        <v>2.244536326048435</v>
      </c>
      <c r="E47" s="205">
        <v>2.430167597765363</v>
      </c>
      <c r="F47" s="205">
        <v>2.6222461042450296</v>
      </c>
      <c r="G47" s="543">
        <v>245</v>
      </c>
      <c r="I47" s="558"/>
    </row>
    <row r="48" spans="1:9" ht="12.75" customHeight="1">
      <c r="A48" s="61" t="s">
        <v>160</v>
      </c>
      <c r="B48" s="204">
        <v>3.0376844820174811</v>
      </c>
      <c r="C48" s="204">
        <v>3.9240667600968275</v>
      </c>
      <c r="D48" s="207">
        <v>3.0688539225532865</v>
      </c>
      <c r="E48" s="207">
        <v>2.9448361675653256</v>
      </c>
      <c r="F48" s="207">
        <v>2.5906205201720254</v>
      </c>
      <c r="G48" s="542">
        <v>255</v>
      </c>
      <c r="I48" s="558"/>
    </row>
    <row r="49" spans="1:9">
      <c r="A49" s="17" t="s">
        <v>152</v>
      </c>
      <c r="B49" s="203">
        <v>1.1940298507462688</v>
      </c>
      <c r="C49" s="203">
        <v>1.7816354499771585</v>
      </c>
      <c r="D49" s="205">
        <v>1.6703296703296706</v>
      </c>
      <c r="E49" s="205">
        <v>2.0489357469663814</v>
      </c>
      <c r="F49" s="205">
        <v>1.3044970820460007</v>
      </c>
      <c r="G49" s="543">
        <v>75</v>
      </c>
      <c r="I49" s="558"/>
    </row>
    <row r="50" spans="1:9">
      <c r="A50" s="61" t="s">
        <v>153</v>
      </c>
      <c r="B50" s="204">
        <v>6.0962174072713919</v>
      </c>
      <c r="C50" s="204">
        <v>5.4474708171206228</v>
      </c>
      <c r="D50" s="207">
        <v>4.707950771635085</v>
      </c>
      <c r="E50" s="207">
        <v>4.1743313994622895</v>
      </c>
      <c r="F50" s="207">
        <v>4.8436740644743237</v>
      </c>
      <c r="G50" s="542">
        <v>300</v>
      </c>
      <c r="I50" s="558"/>
    </row>
    <row r="51" spans="1:9">
      <c r="A51" s="17" t="s">
        <v>355</v>
      </c>
      <c r="B51" s="203">
        <v>6.7120181405895689</v>
      </c>
      <c r="C51" s="203">
        <v>9.6237024221453282</v>
      </c>
      <c r="D51" s="205">
        <v>7.6555839727195218</v>
      </c>
      <c r="E51" s="205">
        <v>6.3139472267097467</v>
      </c>
      <c r="F51" s="205">
        <v>3.8898033440180195</v>
      </c>
      <c r="G51" s="543">
        <v>450</v>
      </c>
      <c r="I51" s="558"/>
    </row>
    <row r="52" spans="1:9">
      <c r="A52" s="61" t="s">
        <v>154</v>
      </c>
      <c r="B52" s="204">
        <v>4.4845661036691897</v>
      </c>
      <c r="C52" s="204">
        <v>6.3750581665891106</v>
      </c>
      <c r="D52" s="207">
        <v>4.7473200612557429</v>
      </c>
      <c r="E52" s="207">
        <v>5.8745436442084307</v>
      </c>
      <c r="F52" s="207">
        <v>3.8297872340425529</v>
      </c>
      <c r="G52" s="542">
        <v>125</v>
      </c>
      <c r="I52" s="558"/>
    </row>
    <row r="53" spans="1:9">
      <c r="A53" s="17" t="s">
        <v>155</v>
      </c>
      <c r="B53" s="203">
        <v>3.8293407938450779</v>
      </c>
      <c r="C53" s="203">
        <v>7.497408729701716</v>
      </c>
      <c r="D53" s="205">
        <v>6.0636363636363635</v>
      </c>
      <c r="E53" s="205">
        <v>4.8442652986441921</v>
      </c>
      <c r="F53" s="205">
        <v>4.7267267267267261</v>
      </c>
      <c r="G53" s="543">
        <v>785</v>
      </c>
      <c r="I53" s="558"/>
    </row>
    <row r="54" spans="1:9">
      <c r="A54" s="277" t="s">
        <v>172</v>
      </c>
      <c r="B54" s="204">
        <v>3.6144578313253009</v>
      </c>
      <c r="C54" s="204">
        <v>8.712550607287449</v>
      </c>
      <c r="D54" s="207">
        <v>6.9469138938277872</v>
      </c>
      <c r="E54" s="207">
        <v>5.92516658124039</v>
      </c>
      <c r="F54" s="207">
        <v>5.8797985061664058</v>
      </c>
      <c r="G54" s="542">
        <v>675</v>
      </c>
      <c r="I54" s="558"/>
    </row>
    <row r="55" spans="1:9">
      <c r="A55" s="17" t="s">
        <v>156</v>
      </c>
      <c r="B55" s="203">
        <v>7.3018080667593885</v>
      </c>
      <c r="C55" s="203">
        <v>8.4871456822676343</v>
      </c>
      <c r="D55" s="205">
        <v>5.5929203539823007</v>
      </c>
      <c r="E55" s="205">
        <v>4.5328479805858901</v>
      </c>
      <c r="F55" s="205">
        <v>3.9778835816310858</v>
      </c>
      <c r="G55" s="543">
        <v>520</v>
      </c>
      <c r="I55" s="558"/>
    </row>
    <row r="56" spans="1:9">
      <c r="A56" s="278" t="s">
        <v>157</v>
      </c>
      <c r="B56" s="279">
        <v>2.1929824561403506</v>
      </c>
      <c r="C56" s="279">
        <v>3.2581453634085209</v>
      </c>
      <c r="D56" s="276">
        <v>3.8901601830663615</v>
      </c>
      <c r="E56" s="276">
        <v>2.276707530647986</v>
      </c>
      <c r="F56" s="276">
        <v>1.5174506828528074</v>
      </c>
      <c r="G56" s="544">
        <v>10</v>
      </c>
      <c r="I56" s="558"/>
    </row>
    <row r="57" spans="1:9" ht="12.75" customHeight="1">
      <c r="A57" s="846" t="s">
        <v>162</v>
      </c>
      <c r="B57" s="846"/>
      <c r="C57" s="846"/>
      <c r="D57" s="846"/>
      <c r="E57" s="846"/>
      <c r="F57" s="846"/>
      <c r="G57" s="846"/>
    </row>
    <row r="58" spans="1:9">
      <c r="A58" s="17" t="s">
        <v>41</v>
      </c>
      <c r="B58" s="203">
        <v>36.655729474835489</v>
      </c>
      <c r="C58" s="203">
        <v>42.076099558821319</v>
      </c>
      <c r="D58" s="203">
        <v>41.208494159950718</v>
      </c>
      <c r="E58" s="203">
        <v>39.245124628696885</v>
      </c>
      <c r="F58" s="203">
        <v>37.126582028550551</v>
      </c>
      <c r="G58" s="541">
        <v>37605</v>
      </c>
      <c r="I58" s="558"/>
    </row>
    <row r="59" spans="1:9">
      <c r="A59" s="61" t="s">
        <v>158</v>
      </c>
      <c r="B59" s="204">
        <v>54.662744835884745</v>
      </c>
      <c r="C59" s="204">
        <v>55.568994530921337</v>
      </c>
      <c r="D59" s="207">
        <v>55.848634124496186</v>
      </c>
      <c r="E59" s="207">
        <v>52.163650668764753</v>
      </c>
      <c r="F59" s="207">
        <v>52.509513318646107</v>
      </c>
      <c r="G59" s="542">
        <v>13110</v>
      </c>
      <c r="I59" s="558"/>
    </row>
    <row r="60" spans="1:9" ht="13.5">
      <c r="A60" s="17" t="s">
        <v>159</v>
      </c>
      <c r="B60" s="203">
        <v>41.900592325521501</v>
      </c>
      <c r="C60" s="203">
        <v>52.981373305411658</v>
      </c>
      <c r="D60" s="205">
        <v>51.013979129749956</v>
      </c>
      <c r="E60" s="205">
        <v>48.063314711359403</v>
      </c>
      <c r="F60" s="205">
        <v>45.846319183234819</v>
      </c>
      <c r="G60" s="543">
        <v>4265</v>
      </c>
      <c r="I60" s="558"/>
    </row>
    <row r="61" spans="1:9" ht="12.75" customHeight="1">
      <c r="A61" s="61" t="s">
        <v>160</v>
      </c>
      <c r="B61" s="204">
        <v>23.269809428284855</v>
      </c>
      <c r="C61" s="204">
        <v>34.348324627341064</v>
      </c>
      <c r="D61" s="207">
        <v>33.467246959044751</v>
      </c>
      <c r="E61" s="207">
        <v>33.855246785566159</v>
      </c>
      <c r="F61" s="207">
        <v>34.917059184927304</v>
      </c>
      <c r="G61" s="542">
        <v>3410</v>
      </c>
      <c r="I61" s="558"/>
    </row>
    <row r="62" spans="1:9">
      <c r="A62" s="17" t="s">
        <v>152</v>
      </c>
      <c r="B62" s="203">
        <v>67.628524046434492</v>
      </c>
      <c r="C62" s="203">
        <v>73.252626770214718</v>
      </c>
      <c r="D62" s="205">
        <v>71.824175824175825</v>
      </c>
      <c r="E62" s="205">
        <v>70.777799880644523</v>
      </c>
      <c r="F62" s="205">
        <v>64.847236525918291</v>
      </c>
      <c r="G62" s="543">
        <v>3780</v>
      </c>
      <c r="I62" s="558"/>
    </row>
    <row r="63" spans="1:9">
      <c r="A63" s="61" t="s">
        <v>153</v>
      </c>
      <c r="B63" s="204">
        <v>34.704370179948583</v>
      </c>
      <c r="C63" s="204">
        <v>39.664396887159533</v>
      </c>
      <c r="D63" s="207">
        <v>45.243211564758738</v>
      </c>
      <c r="E63" s="207">
        <v>51.195698316117166</v>
      </c>
      <c r="F63" s="207">
        <v>36.44905232463956</v>
      </c>
      <c r="G63" s="542">
        <v>2250</v>
      </c>
      <c r="I63" s="558"/>
    </row>
    <row r="64" spans="1:9">
      <c r="A64" s="17" t="s">
        <v>355</v>
      </c>
      <c r="B64" s="203">
        <v>10.476190476190476</v>
      </c>
      <c r="C64" s="203">
        <v>15.981833910034601</v>
      </c>
      <c r="D64" s="205">
        <v>17.459505541346974</v>
      </c>
      <c r="E64" s="205">
        <v>15.172320947765213</v>
      </c>
      <c r="F64" s="205">
        <v>16.295590401108896</v>
      </c>
      <c r="G64" s="543">
        <v>1880</v>
      </c>
      <c r="I64" s="558"/>
    </row>
    <row r="65" spans="1:9">
      <c r="A65" s="61" t="s">
        <v>154</v>
      </c>
      <c r="B65" s="204">
        <v>13.10425160163075</v>
      </c>
      <c r="C65" s="204">
        <v>11.865984178687762</v>
      </c>
      <c r="D65" s="207">
        <v>10.719754977029096</v>
      </c>
      <c r="E65" s="207">
        <v>9.459010952538998</v>
      </c>
      <c r="F65" s="207">
        <v>11.884498480243161</v>
      </c>
      <c r="G65" s="542">
        <v>390</v>
      </c>
      <c r="I65" s="558"/>
    </row>
    <row r="66" spans="1:9">
      <c r="A66" s="17" t="s">
        <v>155</v>
      </c>
      <c r="B66" s="203">
        <v>22.801189019059276</v>
      </c>
      <c r="C66" s="203">
        <v>32.477254405159506</v>
      </c>
      <c r="D66" s="205">
        <v>34.536363636363639</v>
      </c>
      <c r="E66" s="205">
        <v>36.445584463173326</v>
      </c>
      <c r="F66" s="205">
        <v>37.861861861861861</v>
      </c>
      <c r="G66" s="543">
        <v>6305</v>
      </c>
      <c r="I66" s="558"/>
    </row>
    <row r="67" spans="1:9">
      <c r="A67" s="277" t="s">
        <v>172</v>
      </c>
      <c r="B67" s="204">
        <v>16.291251964379256</v>
      </c>
      <c r="C67" s="204">
        <v>25.48987854251012</v>
      </c>
      <c r="D67" s="207">
        <v>26.822453644907291</v>
      </c>
      <c r="E67" s="207">
        <v>27.842132239876989</v>
      </c>
      <c r="F67" s="207">
        <v>28.843147472641999</v>
      </c>
      <c r="G67" s="542">
        <v>3320</v>
      </c>
      <c r="I67" s="558"/>
    </row>
    <row r="68" spans="1:9">
      <c r="A68" s="17" t="s">
        <v>156</v>
      </c>
      <c r="B68" s="203">
        <v>15.252665739452945</v>
      </c>
      <c r="C68" s="203">
        <v>15.54054054054054</v>
      </c>
      <c r="D68" s="205">
        <v>13.522123893805309</v>
      </c>
      <c r="E68" s="205">
        <v>12.931183914023228</v>
      </c>
      <c r="F68" s="205">
        <v>13.753647673168484</v>
      </c>
      <c r="G68" s="543">
        <v>1790</v>
      </c>
      <c r="I68" s="558"/>
    </row>
    <row r="69" spans="1:9">
      <c r="A69" s="278" t="s">
        <v>157</v>
      </c>
      <c r="B69" s="279">
        <v>53.94736842105263</v>
      </c>
      <c r="C69" s="279">
        <v>69.674185463659143</v>
      </c>
      <c r="D69" s="276">
        <v>65.903890160183067</v>
      </c>
      <c r="E69" s="276">
        <v>65.148861646234678</v>
      </c>
      <c r="F69" s="276">
        <v>62.974203338391497</v>
      </c>
      <c r="G69" s="544">
        <v>415</v>
      </c>
      <c r="I69" s="558"/>
    </row>
    <row r="70" spans="1:9" ht="116.25" customHeight="1">
      <c r="A70" s="734" t="s">
        <v>363</v>
      </c>
      <c r="B70" s="734"/>
      <c r="C70" s="734"/>
      <c r="D70" s="734"/>
      <c r="E70" s="734"/>
      <c r="F70" s="734"/>
      <c r="G70" s="734"/>
    </row>
    <row r="71" spans="1:9" ht="12.75" customHeight="1">
      <c r="A71" s="807"/>
      <c r="B71" s="807"/>
      <c r="C71" s="807"/>
      <c r="D71" s="807"/>
      <c r="E71" s="807"/>
      <c r="F71" s="807"/>
      <c r="G71" s="402"/>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9" t="s">
        <v>486</v>
      </c>
      <c r="B1" s="719"/>
      <c r="C1" s="719"/>
    </row>
    <row r="2" spans="1:15" ht="25.5" customHeight="1">
      <c r="A2" s="924" t="s">
        <v>457</v>
      </c>
      <c r="B2" s="924"/>
      <c r="C2" s="924"/>
      <c r="D2" s="924"/>
      <c r="E2" s="924"/>
      <c r="F2" s="924"/>
      <c r="G2" s="924"/>
      <c r="H2" s="924"/>
      <c r="I2" s="924"/>
    </row>
    <row r="3" spans="1:15" ht="12.75" customHeight="1">
      <c r="A3" s="927" t="s">
        <v>38</v>
      </c>
      <c r="B3" s="930" t="s">
        <v>54</v>
      </c>
      <c r="C3" s="932" t="s">
        <v>53</v>
      </c>
      <c r="D3" s="932"/>
      <c r="E3" s="932"/>
      <c r="F3" s="932"/>
      <c r="G3" s="933"/>
      <c r="H3" s="934" t="s">
        <v>5</v>
      </c>
      <c r="I3" s="934"/>
      <c r="J3" s="95"/>
    </row>
    <row r="4" spans="1:15" ht="40.5" customHeight="1">
      <c r="A4" s="928"/>
      <c r="B4" s="931"/>
      <c r="C4" s="119" t="s">
        <v>77</v>
      </c>
      <c r="D4" s="120" t="s">
        <v>78</v>
      </c>
      <c r="E4" s="120" t="s">
        <v>79</v>
      </c>
      <c r="F4" s="120" t="s">
        <v>80</v>
      </c>
      <c r="G4" s="120" t="s">
        <v>81</v>
      </c>
      <c r="H4" s="929"/>
      <c r="I4" s="929"/>
      <c r="J4" s="95"/>
      <c r="K4" s="139"/>
    </row>
    <row r="5" spans="1:15" ht="11.85" customHeight="1">
      <c r="A5" s="929"/>
      <c r="B5" s="141" t="s">
        <v>39</v>
      </c>
      <c r="C5" s="935" t="s">
        <v>40</v>
      </c>
      <c r="D5" s="936"/>
      <c r="E5" s="936"/>
      <c r="F5" s="936"/>
      <c r="G5" s="936"/>
      <c r="H5" s="937"/>
      <c r="I5" s="142" t="s">
        <v>52</v>
      </c>
      <c r="J5" s="95"/>
      <c r="K5" s="96"/>
    </row>
    <row r="6" spans="1:15" ht="11.85" customHeight="1">
      <c r="A6" s="923" t="s">
        <v>41</v>
      </c>
      <c r="B6" s="923"/>
      <c r="C6" s="923"/>
      <c r="D6" s="923"/>
      <c r="E6" s="923"/>
      <c r="F6" s="923"/>
      <c r="G6" s="923"/>
      <c r="H6" s="923"/>
      <c r="I6" s="923"/>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7"/>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7"/>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7"/>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7"/>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7"/>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7"/>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7"/>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7"/>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7"/>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7"/>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7"/>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7"/>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7"/>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7"/>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7"/>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7"/>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7"/>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7"/>
      <c r="K25" s="139"/>
    </row>
    <row r="26" spans="1:11" ht="11.85" customHeight="1">
      <c r="A26" s="938" t="s">
        <v>98</v>
      </c>
      <c r="B26" s="938"/>
      <c r="C26" s="938"/>
      <c r="D26" s="938"/>
      <c r="E26" s="938"/>
      <c r="F26" s="938"/>
      <c r="G26" s="938"/>
      <c r="H26" s="938"/>
      <c r="I26" s="938"/>
      <c r="J26" s="377"/>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7"/>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7"/>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7"/>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7"/>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7"/>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7"/>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7"/>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7"/>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7"/>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8"/>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7"/>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7"/>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7"/>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7"/>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7"/>
      <c r="K41" s="139"/>
    </row>
    <row r="42" spans="1:11" ht="11.85" customHeight="1">
      <c r="A42" s="923" t="s">
        <v>70</v>
      </c>
      <c r="B42" s="923"/>
      <c r="C42" s="923"/>
      <c r="D42" s="923"/>
      <c r="E42" s="923"/>
      <c r="F42" s="923"/>
      <c r="G42" s="923"/>
      <c r="H42" s="923"/>
      <c r="I42" s="923"/>
      <c r="J42" s="377"/>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7"/>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7"/>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7"/>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7"/>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7"/>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7"/>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7"/>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7"/>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7"/>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7"/>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7"/>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7"/>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7"/>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7"/>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7"/>
      <c r="K57" s="139"/>
    </row>
    <row r="58" spans="1:11" ht="11.85" customHeight="1">
      <c r="A58" s="923" t="s">
        <v>95</v>
      </c>
      <c r="B58" s="923"/>
      <c r="C58" s="923"/>
      <c r="D58" s="923"/>
      <c r="E58" s="923"/>
      <c r="F58" s="923"/>
      <c r="G58" s="923"/>
      <c r="H58" s="923"/>
      <c r="I58" s="923"/>
      <c r="J58" s="377"/>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7"/>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7"/>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7"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7"/>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7"/>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7"/>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7"/>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7"/>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7"/>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7"/>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7"/>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7"/>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7"/>
      <c r="K71" s="139"/>
    </row>
    <row r="72" spans="1:11" ht="11.85" customHeight="1">
      <c r="A72" s="923" t="s">
        <v>94</v>
      </c>
      <c r="B72" s="923"/>
      <c r="C72" s="923"/>
      <c r="D72" s="923"/>
      <c r="E72" s="923"/>
      <c r="F72" s="923"/>
      <c r="G72" s="923"/>
      <c r="H72" s="923"/>
      <c r="I72" s="923"/>
      <c r="J72" s="377"/>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7"/>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7"/>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7"/>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9"/>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7"/>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7"/>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7"/>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7"/>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7"/>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7"/>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7"/>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23" t="s">
        <v>245</v>
      </c>
      <c r="B86" s="923"/>
      <c r="C86" s="923"/>
      <c r="D86" s="923"/>
      <c r="E86" s="923"/>
      <c r="F86" s="923"/>
      <c r="G86" s="923"/>
      <c r="H86" s="923"/>
      <c r="I86" s="923"/>
      <c r="J86" s="377"/>
    </row>
    <row r="87" spans="1:11" ht="11.85" customHeight="1">
      <c r="A87" s="99">
        <v>1990</v>
      </c>
      <c r="B87" s="100">
        <v>100952</v>
      </c>
      <c r="C87" s="117">
        <v>23.797448292257705</v>
      </c>
      <c r="D87" s="117">
        <v>36.35589190902607</v>
      </c>
      <c r="E87" s="117">
        <v>9.453997939614867</v>
      </c>
      <c r="F87" s="117">
        <v>7.8631428797844514</v>
      </c>
      <c r="G87" s="117">
        <v>12.2226404627942</v>
      </c>
      <c r="H87" s="398">
        <v>89.693121483477299</v>
      </c>
      <c r="I87" s="102">
        <v>90547</v>
      </c>
      <c r="J87" s="377"/>
    </row>
    <row r="88" spans="1:11" ht="11.85" customHeight="1">
      <c r="A88" s="110">
        <v>1995</v>
      </c>
      <c r="B88" s="114">
        <v>109360</v>
      </c>
      <c r="C88" s="116">
        <v>17.27871250914411</v>
      </c>
      <c r="D88" s="116">
        <v>35.863204096561816</v>
      </c>
      <c r="E88" s="116">
        <v>11.00768105340161</v>
      </c>
      <c r="F88" s="116">
        <v>5.4928675932699349</v>
      </c>
      <c r="G88" s="116">
        <v>12.785296269202634</v>
      </c>
      <c r="H88" s="399">
        <v>82.427761521580095</v>
      </c>
      <c r="I88" s="114">
        <v>90143</v>
      </c>
      <c r="J88" s="377"/>
    </row>
    <row r="89" spans="1:11" ht="11.85" customHeight="1">
      <c r="A89" s="99">
        <v>2000</v>
      </c>
      <c r="B89" s="100">
        <v>115542</v>
      </c>
      <c r="C89" s="101">
        <v>13.685932388222465</v>
      </c>
      <c r="D89" s="101">
        <v>47.23477177130394</v>
      </c>
      <c r="E89" s="101">
        <v>8.8219002613768147</v>
      </c>
      <c r="F89" s="101">
        <v>4.6121756590676988</v>
      </c>
      <c r="G89" s="101">
        <v>10.691350331481193</v>
      </c>
      <c r="H89" s="398">
        <v>85.046130411452111</v>
      </c>
      <c r="I89" s="102">
        <v>98264</v>
      </c>
      <c r="J89" s="377"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400">
        <v>87.069643006437587</v>
      </c>
      <c r="I90" s="114">
        <v>104144</v>
      </c>
      <c r="J90" s="377"/>
      <c r="K90" s="162"/>
    </row>
    <row r="91" spans="1:11" ht="11.85" customHeight="1">
      <c r="A91" s="99">
        <v>2010</v>
      </c>
      <c r="B91" s="100">
        <v>142238</v>
      </c>
      <c r="C91" s="101">
        <v>36.739830425062223</v>
      </c>
      <c r="D91" s="101">
        <v>38.767417989566781</v>
      </c>
      <c r="E91" s="101">
        <v>6.1643161461775335</v>
      </c>
      <c r="F91" s="101">
        <v>4.1753961669877251</v>
      </c>
      <c r="G91" s="101">
        <v>5.8838003908941356</v>
      </c>
      <c r="H91" s="398">
        <v>91.730761118688392</v>
      </c>
      <c r="I91" s="102">
        <v>130476</v>
      </c>
      <c r="J91" s="377"/>
      <c r="K91" s="162"/>
    </row>
    <row r="92" spans="1:11" ht="11.85" customHeight="1">
      <c r="A92" s="110">
        <v>2011</v>
      </c>
      <c r="B92" s="111">
        <v>162454</v>
      </c>
      <c r="C92" s="112">
        <v>58.353749369052167</v>
      </c>
      <c r="D92" s="112">
        <v>19.781599714380686</v>
      </c>
      <c r="E92" s="112">
        <v>4.8136703312937819</v>
      </c>
      <c r="F92" s="112">
        <v>4.5058908983466086</v>
      </c>
      <c r="G92" s="112">
        <v>4.1624090511775638</v>
      </c>
      <c r="H92" s="400">
        <v>91.617319364250804</v>
      </c>
      <c r="I92" s="114">
        <v>148836</v>
      </c>
      <c r="J92" s="377"/>
      <c r="K92" s="162"/>
    </row>
    <row r="93" spans="1:11" ht="11.85" customHeight="1">
      <c r="A93" s="99">
        <v>2012</v>
      </c>
      <c r="B93" s="100">
        <v>162864</v>
      </c>
      <c r="C93" s="101">
        <v>56.296664701837116</v>
      </c>
      <c r="D93" s="101">
        <v>21.16121426466254</v>
      </c>
      <c r="E93" s="101">
        <v>5.1349592297868156</v>
      </c>
      <c r="F93" s="101">
        <v>4.5203359858532268</v>
      </c>
      <c r="G93" s="101">
        <v>2.9005796247175559</v>
      </c>
      <c r="H93" s="398">
        <v>90.013753806857252</v>
      </c>
      <c r="I93" s="102">
        <v>146600</v>
      </c>
      <c r="J93" s="377"/>
      <c r="K93" s="162"/>
    </row>
    <row r="94" spans="1:11" ht="11.85" customHeight="1">
      <c r="A94" s="180">
        <v>2013</v>
      </c>
      <c r="B94" s="181">
        <v>169706</v>
      </c>
      <c r="C94" s="182">
        <v>54.309806371018112</v>
      </c>
      <c r="D94" s="182">
        <v>21.738182503859615</v>
      </c>
      <c r="E94" s="182">
        <v>5.1129600603396463</v>
      </c>
      <c r="F94" s="182">
        <v>4.8371890210128106</v>
      </c>
      <c r="G94" s="182" t="s">
        <v>93</v>
      </c>
      <c r="H94" s="401">
        <v>85.998137956230195</v>
      </c>
      <c r="I94" s="183">
        <v>145944</v>
      </c>
      <c r="J94" s="377"/>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7"/>
      <c r="K95" s="139"/>
    </row>
    <row r="96" spans="1:11" ht="11.85" customHeight="1">
      <c r="A96" s="180">
        <v>2015</v>
      </c>
      <c r="B96" s="181">
        <v>156363</v>
      </c>
      <c r="C96" s="182">
        <v>52.868005858163379</v>
      </c>
      <c r="D96" s="182">
        <v>22.400440001790706</v>
      </c>
      <c r="E96" s="182" t="s">
        <v>93</v>
      </c>
      <c r="F96" s="182" t="s">
        <v>93</v>
      </c>
      <c r="G96" s="182" t="s">
        <v>93</v>
      </c>
      <c r="H96" s="401">
        <v>75.268445859954085</v>
      </c>
      <c r="I96" s="183">
        <v>117692</v>
      </c>
      <c r="J96" s="377"/>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7"/>
      <c r="K97" s="139"/>
    </row>
    <row r="98" spans="1:11" ht="11.85" customHeight="1">
      <c r="A98" s="923" t="s">
        <v>246</v>
      </c>
      <c r="B98" s="923"/>
      <c r="C98" s="923"/>
      <c r="D98" s="923"/>
      <c r="E98" s="923"/>
      <c r="F98" s="923"/>
      <c r="G98" s="923"/>
      <c r="H98" s="923"/>
      <c r="I98" s="923"/>
      <c r="J98" s="377"/>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7"/>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7"/>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7"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7"/>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7"/>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7"/>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7"/>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7"/>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7"/>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7"/>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7"/>
      <c r="K109" s="139"/>
    </row>
    <row r="110" spans="1:11" ht="11.85" customHeight="1">
      <c r="A110" s="923" t="s">
        <v>247</v>
      </c>
      <c r="B110" s="923"/>
      <c r="C110" s="923"/>
      <c r="D110" s="923"/>
      <c r="E110" s="923"/>
      <c r="F110" s="923"/>
      <c r="G110" s="923"/>
      <c r="H110" s="923"/>
      <c r="I110" s="923"/>
      <c r="J110" s="377"/>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7"/>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7"/>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7"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7"/>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7"/>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7"/>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7"/>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7"/>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7"/>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7"/>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7"/>
      <c r="K121" s="139"/>
    </row>
    <row r="122" spans="1:11" ht="11.85" customHeight="1">
      <c r="A122" s="923" t="s">
        <v>248</v>
      </c>
      <c r="B122" s="923"/>
      <c r="C122" s="923"/>
      <c r="D122" s="923"/>
      <c r="E122" s="923"/>
      <c r="F122" s="923"/>
      <c r="G122" s="923"/>
      <c r="H122" s="923"/>
      <c r="I122" s="923"/>
      <c r="J122" s="377"/>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7"/>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7"/>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7"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7"/>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7"/>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7"/>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7"/>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7"/>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7"/>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7"/>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7"/>
      <c r="K133" s="139"/>
    </row>
    <row r="134" spans="1:11" ht="67.5" customHeight="1">
      <c r="A134" s="925" t="s">
        <v>200</v>
      </c>
      <c r="B134" s="925"/>
      <c r="C134" s="925"/>
      <c r="D134" s="925"/>
      <c r="E134" s="925"/>
      <c r="F134" s="925"/>
      <c r="G134" s="925"/>
      <c r="H134" s="925"/>
      <c r="I134" s="926"/>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7" customFormat="1">
      <c r="A1" s="719" t="s">
        <v>486</v>
      </c>
      <c r="B1" s="719"/>
      <c r="C1" s="719"/>
    </row>
    <row r="2" spans="1:15" ht="12.75" customHeight="1">
      <c r="A2" s="720" t="s">
        <v>222</v>
      </c>
      <c r="B2" s="720"/>
      <c r="C2" s="720"/>
      <c r="D2" s="720"/>
      <c r="E2" s="720"/>
      <c r="F2" s="720"/>
      <c r="G2" s="720"/>
      <c r="H2" s="720"/>
      <c r="I2" s="720"/>
      <c r="J2" s="720"/>
      <c r="K2" s="720"/>
      <c r="L2" s="720"/>
      <c r="M2" s="720"/>
    </row>
    <row r="3" spans="1:15" ht="12.75" customHeight="1">
      <c r="A3" s="726" t="s">
        <v>38</v>
      </c>
      <c r="B3" s="723" t="s">
        <v>125</v>
      </c>
      <c r="C3" s="730" t="s">
        <v>57</v>
      </c>
      <c r="D3" s="731"/>
      <c r="E3" s="723" t="s">
        <v>124</v>
      </c>
      <c r="F3" s="730" t="s">
        <v>57</v>
      </c>
      <c r="G3" s="731"/>
      <c r="H3" s="735" t="s">
        <v>225</v>
      </c>
      <c r="I3" s="736"/>
      <c r="J3" s="736"/>
      <c r="K3" s="736"/>
      <c r="L3" s="736"/>
      <c r="M3" s="736"/>
    </row>
    <row r="4" spans="1:15" ht="11.25" customHeight="1">
      <c r="A4" s="727"/>
      <c r="B4" s="724"/>
      <c r="C4" s="732"/>
      <c r="D4" s="733"/>
      <c r="E4" s="724"/>
      <c r="F4" s="732"/>
      <c r="G4" s="733"/>
      <c r="H4" s="723" t="s">
        <v>125</v>
      </c>
      <c r="I4" s="721" t="s">
        <v>57</v>
      </c>
      <c r="J4" s="722"/>
      <c r="K4" s="723" t="s">
        <v>124</v>
      </c>
      <c r="L4" s="721" t="s">
        <v>57</v>
      </c>
      <c r="M4" s="735"/>
      <c r="O4" s="42"/>
    </row>
    <row r="5" spans="1:15" ht="60">
      <c r="A5" s="727"/>
      <c r="B5" s="725"/>
      <c r="C5" s="140" t="s">
        <v>55</v>
      </c>
      <c r="D5" s="3" t="s">
        <v>224</v>
      </c>
      <c r="E5" s="725"/>
      <c r="F5" s="3" t="s">
        <v>55</v>
      </c>
      <c r="G5" s="2" t="s">
        <v>56</v>
      </c>
      <c r="H5" s="725"/>
      <c r="I5" s="3" t="s">
        <v>55</v>
      </c>
      <c r="J5" s="3" t="s">
        <v>56</v>
      </c>
      <c r="K5" s="725"/>
      <c r="L5" s="3" t="s">
        <v>55</v>
      </c>
      <c r="M5" s="2" t="s">
        <v>56</v>
      </c>
    </row>
    <row r="6" spans="1:15">
      <c r="A6" s="728"/>
      <c r="B6" s="292" t="s">
        <v>39</v>
      </c>
      <c r="C6" s="737" t="s">
        <v>40</v>
      </c>
      <c r="D6" s="738"/>
      <c r="E6" s="738"/>
      <c r="F6" s="738"/>
      <c r="G6" s="738"/>
      <c r="H6" s="292" t="s">
        <v>39</v>
      </c>
      <c r="I6" s="737" t="s">
        <v>40</v>
      </c>
      <c r="J6" s="738"/>
      <c r="K6" s="738"/>
      <c r="L6" s="738"/>
      <c r="M6" s="738"/>
      <c r="O6" s="85"/>
    </row>
    <row r="7" spans="1:15" ht="12.75" customHeight="1">
      <c r="A7" s="161"/>
      <c r="B7" s="729" t="s">
        <v>41</v>
      </c>
      <c r="C7" s="729"/>
      <c r="D7" s="729"/>
      <c r="E7" s="729"/>
      <c r="F7" s="729"/>
      <c r="G7" s="729"/>
      <c r="H7" s="729"/>
      <c r="I7" s="729"/>
      <c r="J7" s="729"/>
      <c r="K7" s="729"/>
      <c r="L7" s="729"/>
      <c r="M7" s="729"/>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9"/>
    </row>
    <row r="25" spans="1:14">
      <c r="A25" s="71">
        <v>2016</v>
      </c>
      <c r="B25" s="387">
        <v>452588</v>
      </c>
      <c r="C25" s="388">
        <v>78.105473410695822</v>
      </c>
      <c r="D25" s="388">
        <v>21.894526589304181</v>
      </c>
      <c r="E25" s="388">
        <v>52.129319539980216</v>
      </c>
      <c r="F25" s="388">
        <v>41.078324149960082</v>
      </c>
      <c r="G25" s="389">
        <v>11.050995390020127</v>
      </c>
      <c r="H25" s="43" t="s">
        <v>37</v>
      </c>
      <c r="I25" s="43" t="s">
        <v>37</v>
      </c>
      <c r="J25" s="43" t="s">
        <v>37</v>
      </c>
      <c r="K25" s="43" t="s">
        <v>37</v>
      </c>
      <c r="L25" s="43" t="s">
        <v>37</v>
      </c>
      <c r="M25" s="74" t="s">
        <v>37</v>
      </c>
      <c r="N25" s="369"/>
    </row>
    <row r="26" spans="1:14" ht="12.75" customHeight="1">
      <c r="A26" s="161"/>
      <c r="B26" s="729" t="s">
        <v>98</v>
      </c>
      <c r="C26" s="729"/>
      <c r="D26" s="729"/>
      <c r="E26" s="729"/>
      <c r="F26" s="729"/>
      <c r="G26" s="729"/>
      <c r="H26" s="729"/>
      <c r="I26" s="729"/>
      <c r="J26" s="729"/>
      <c r="K26" s="729"/>
      <c r="L26" s="729"/>
      <c r="M26" s="729"/>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70"/>
      <c r="P42" s="370"/>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9"/>
      <c r="O43" s="370"/>
      <c r="P43" s="370"/>
    </row>
    <row r="44" spans="1:16">
      <c r="A44" s="71">
        <v>2016</v>
      </c>
      <c r="B44" s="387">
        <v>213019</v>
      </c>
      <c r="C44" s="388">
        <v>75.516737943563712</v>
      </c>
      <c r="D44" s="388">
        <v>24.483262056436281</v>
      </c>
      <c r="E44" s="388">
        <v>46.583800881945358</v>
      </c>
      <c r="F44" s="388">
        <v>35.589312649825295</v>
      </c>
      <c r="G44" s="389">
        <v>10.994488232120045</v>
      </c>
      <c r="H44" s="43" t="s">
        <v>37</v>
      </c>
      <c r="I44" s="43" t="s">
        <v>37</v>
      </c>
      <c r="J44" s="43" t="s">
        <v>37</v>
      </c>
      <c r="K44" s="43" t="s">
        <v>37</v>
      </c>
      <c r="L44" s="43" t="s">
        <v>37</v>
      </c>
      <c r="M44" s="74" t="s">
        <v>37</v>
      </c>
      <c r="N44" s="369"/>
    </row>
    <row r="45" spans="1:16" ht="12.75" customHeight="1">
      <c r="A45" s="161"/>
      <c r="B45" s="729" t="s">
        <v>70</v>
      </c>
      <c r="C45" s="729"/>
      <c r="D45" s="729"/>
      <c r="E45" s="729"/>
      <c r="F45" s="729"/>
      <c r="G45" s="729"/>
      <c r="H45" s="729"/>
      <c r="I45" s="729"/>
      <c r="J45" s="729"/>
      <c r="K45" s="729"/>
      <c r="L45" s="729"/>
      <c r="M45" s="729"/>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70"/>
      <c r="P61" s="370"/>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9"/>
      <c r="O62" s="370"/>
      <c r="P62" s="370"/>
    </row>
    <row r="63" spans="1:16">
      <c r="A63" s="71">
        <v>2016</v>
      </c>
      <c r="B63" s="387">
        <v>239569</v>
      </c>
      <c r="C63" s="388">
        <v>80.407314802833412</v>
      </c>
      <c r="D63" s="388">
        <v>19.592685197166578</v>
      </c>
      <c r="E63" s="388">
        <v>58.248405068271822</v>
      </c>
      <c r="F63" s="388">
        <v>47.122354115834682</v>
      </c>
      <c r="G63" s="389">
        <v>11.126050952437144</v>
      </c>
      <c r="H63" s="43" t="s">
        <v>37</v>
      </c>
      <c r="I63" s="43" t="s">
        <v>37</v>
      </c>
      <c r="J63" s="43" t="s">
        <v>37</v>
      </c>
      <c r="K63" s="43" t="s">
        <v>37</v>
      </c>
      <c r="L63" s="43" t="s">
        <v>37</v>
      </c>
      <c r="M63" s="74" t="s">
        <v>37</v>
      </c>
      <c r="N63" s="369"/>
    </row>
    <row r="64" spans="1:16" ht="79.5" customHeight="1">
      <c r="A64" s="734" t="s">
        <v>223</v>
      </c>
      <c r="B64" s="734"/>
      <c r="C64" s="734"/>
      <c r="D64" s="734"/>
      <c r="E64" s="734"/>
      <c r="F64" s="734"/>
      <c r="G64" s="734"/>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tabSelected="1" zoomScaleNormal="100" workbookViewId="0">
      <selection sqref="A1:B1"/>
    </sheetView>
  </sheetViews>
  <sheetFormatPr baseColWidth="10" defaultRowHeight="12.75"/>
  <cols>
    <col min="2" max="7" width="9.7109375" customWidth="1"/>
    <col min="10" max="10" width="2.140625" customWidth="1"/>
  </cols>
  <sheetData>
    <row r="1" spans="1:9" s="657" customFormat="1">
      <c r="A1" s="719" t="s">
        <v>486</v>
      </c>
      <c r="B1" s="719"/>
    </row>
    <row r="2" spans="1:9" ht="25.5" customHeight="1">
      <c r="A2" s="720" t="s">
        <v>227</v>
      </c>
      <c r="B2" s="720"/>
      <c r="C2" s="720"/>
      <c r="D2" s="720"/>
      <c r="E2" s="720"/>
      <c r="F2" s="720"/>
      <c r="G2" s="720"/>
      <c r="H2" s="720"/>
      <c r="I2" s="720"/>
    </row>
    <row r="3" spans="1:9" ht="13.5">
      <c r="A3" s="748" t="s">
        <v>42</v>
      </c>
      <c r="B3" s="752" t="s">
        <v>140</v>
      </c>
      <c r="C3" s="752"/>
      <c r="D3" s="752"/>
      <c r="E3" s="740" t="s">
        <v>43</v>
      </c>
      <c r="F3" s="741"/>
      <c r="G3" s="741"/>
      <c r="H3" s="741"/>
      <c r="I3" s="741"/>
    </row>
    <row r="4" spans="1:9" ht="19.5" customHeight="1">
      <c r="A4" s="749"/>
      <c r="B4" s="746" t="s">
        <v>41</v>
      </c>
      <c r="C4" s="721" t="s">
        <v>70</v>
      </c>
      <c r="D4" s="721" t="s">
        <v>71</v>
      </c>
      <c r="E4" s="746" t="s">
        <v>41</v>
      </c>
      <c r="F4" s="721" t="s">
        <v>72</v>
      </c>
      <c r="G4" s="735" t="s">
        <v>73</v>
      </c>
      <c r="H4" s="735" t="s">
        <v>138</v>
      </c>
      <c r="I4" s="735" t="s">
        <v>151</v>
      </c>
    </row>
    <row r="5" spans="1:9" ht="19.5" customHeight="1">
      <c r="A5" s="749"/>
      <c r="B5" s="747"/>
      <c r="C5" s="739"/>
      <c r="D5" s="739"/>
      <c r="E5" s="747"/>
      <c r="F5" s="739"/>
      <c r="G5" s="743"/>
      <c r="H5" s="743"/>
      <c r="I5" s="743"/>
    </row>
    <row r="6" spans="1:9">
      <c r="A6" s="750"/>
      <c r="B6" s="293" t="s">
        <v>39</v>
      </c>
      <c r="C6" s="744" t="s">
        <v>40</v>
      </c>
      <c r="D6" s="745"/>
      <c r="E6" s="745"/>
      <c r="F6" s="745"/>
      <c r="G6" s="745"/>
      <c r="H6" s="745"/>
      <c r="I6" s="745"/>
    </row>
    <row r="7" spans="1:9" ht="12.75" customHeight="1">
      <c r="A7" s="751" t="s">
        <v>74</v>
      </c>
      <c r="B7" s="751"/>
      <c r="C7" s="751"/>
      <c r="D7" s="751"/>
      <c r="E7" s="751"/>
      <c r="F7" s="751"/>
      <c r="G7" s="751"/>
      <c r="H7" s="751"/>
      <c r="I7" s="751"/>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42" t="s">
        <v>65</v>
      </c>
      <c r="B12" s="742"/>
      <c r="C12" s="742"/>
      <c r="D12" s="742"/>
      <c r="E12" s="742"/>
      <c r="F12" s="742"/>
      <c r="G12" s="742"/>
      <c r="H12" s="742"/>
      <c r="I12" s="742"/>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6">
        <v>506580</v>
      </c>
      <c r="C29" s="367">
        <v>50.2</v>
      </c>
      <c r="D29" s="367">
        <v>41.4</v>
      </c>
      <c r="E29" s="367">
        <v>58.207290628764177</v>
      </c>
      <c r="F29" s="367">
        <v>56.07816780986392</v>
      </c>
      <c r="G29" s="367">
        <v>60.484790664818547</v>
      </c>
      <c r="H29" s="349" t="s">
        <v>93</v>
      </c>
      <c r="I29" s="351">
        <v>46.9</v>
      </c>
    </row>
    <row r="30" spans="1:10">
      <c r="A30" s="368">
        <v>2016</v>
      </c>
      <c r="B30" s="559">
        <v>509760</v>
      </c>
      <c r="C30" s="560">
        <v>50.5</v>
      </c>
      <c r="D30" s="561">
        <v>41.8</v>
      </c>
      <c r="E30" s="561">
        <v>56.7</v>
      </c>
      <c r="F30" s="561">
        <v>53.5</v>
      </c>
      <c r="G30" s="561">
        <v>60.4</v>
      </c>
      <c r="H30" s="350" t="s">
        <v>93</v>
      </c>
      <c r="I30" s="562">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4" t="s">
        <v>371</v>
      </c>
      <c r="B32" s="734"/>
      <c r="C32" s="734"/>
      <c r="D32" s="734"/>
      <c r="E32" s="734"/>
      <c r="F32" s="734"/>
      <c r="G32" s="734"/>
      <c r="H32" s="734"/>
      <c r="I32" s="734"/>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8" t="s">
        <v>486</v>
      </c>
    </row>
    <row r="2" spans="1:22" ht="25.5" customHeight="1">
      <c r="A2" s="758" t="s">
        <v>449</v>
      </c>
      <c r="B2" s="758"/>
      <c r="C2" s="758"/>
      <c r="D2" s="758"/>
      <c r="E2" s="758"/>
      <c r="F2" s="758"/>
      <c r="G2" s="758"/>
      <c r="H2" s="758"/>
      <c r="I2" s="758"/>
      <c r="J2" s="758"/>
      <c r="K2" s="758"/>
    </row>
    <row r="3" spans="1:22" ht="12.75" customHeight="1">
      <c r="A3" s="762" t="s">
        <v>389</v>
      </c>
      <c r="B3" s="759" t="s">
        <v>183</v>
      </c>
      <c r="C3" s="760"/>
      <c r="D3" s="760"/>
      <c r="E3" s="760"/>
      <c r="F3" s="760"/>
      <c r="G3" s="760"/>
      <c r="H3" s="760"/>
      <c r="I3" s="760"/>
      <c r="J3" s="760"/>
      <c r="K3" s="760"/>
    </row>
    <row r="4" spans="1:22" ht="15.75" customHeight="1">
      <c r="A4" s="763"/>
      <c r="B4" s="285" t="s">
        <v>175</v>
      </c>
      <c r="C4" s="285" t="s">
        <v>176</v>
      </c>
      <c r="D4" s="285" t="s">
        <v>177</v>
      </c>
      <c r="E4" s="285" t="s">
        <v>178</v>
      </c>
      <c r="F4" s="285" t="s">
        <v>179</v>
      </c>
      <c r="G4" s="285" t="s">
        <v>180</v>
      </c>
      <c r="H4" s="285" t="s">
        <v>181</v>
      </c>
      <c r="I4" s="381" t="s">
        <v>182</v>
      </c>
      <c r="J4" s="381" t="s">
        <v>238</v>
      </c>
      <c r="K4" s="381" t="s">
        <v>259</v>
      </c>
    </row>
    <row r="5" spans="1:22" ht="12.75" customHeight="1">
      <c r="A5" s="761" t="s">
        <v>47</v>
      </c>
      <c r="B5" s="761"/>
      <c r="C5" s="761"/>
      <c r="D5" s="761"/>
      <c r="E5" s="761"/>
      <c r="F5" s="761"/>
      <c r="G5" s="761"/>
      <c r="H5" s="761"/>
      <c r="I5" s="761"/>
      <c r="J5" s="761"/>
      <c r="K5" s="761"/>
    </row>
    <row r="6" spans="1:22" ht="12.75" customHeight="1">
      <c r="A6" s="386"/>
      <c r="B6" s="755" t="s">
        <v>123</v>
      </c>
      <c r="C6" s="755"/>
      <c r="D6" s="755"/>
      <c r="E6" s="755"/>
      <c r="F6" s="755"/>
      <c r="G6" s="755"/>
      <c r="H6" s="755"/>
      <c r="I6" s="755"/>
      <c r="J6" s="755"/>
      <c r="K6" s="755"/>
    </row>
    <row r="7" spans="1:22" ht="12.75" customHeight="1">
      <c r="A7" s="286" t="s">
        <v>169</v>
      </c>
      <c r="B7" s="753">
        <v>2.8</v>
      </c>
      <c r="C7" s="753">
        <v>3.6</v>
      </c>
      <c r="D7" s="753">
        <v>3.4</v>
      </c>
      <c r="E7" s="753">
        <v>3.4</v>
      </c>
      <c r="F7" s="329">
        <v>0.2800233539926345</v>
      </c>
      <c r="G7" s="383">
        <v>0.45018407058961024</v>
      </c>
      <c r="H7" s="288">
        <v>0.61310555850476067</v>
      </c>
      <c r="I7" s="328">
        <v>0.7</v>
      </c>
      <c r="J7" s="328">
        <v>0.84213349735127974</v>
      </c>
      <c r="K7" s="328">
        <v>0.9186384859000476</v>
      </c>
    </row>
    <row r="8" spans="1:22" ht="12.75" customHeight="1">
      <c r="A8" s="284" t="s">
        <v>168</v>
      </c>
      <c r="B8" s="753"/>
      <c r="C8" s="753"/>
      <c r="D8" s="753"/>
      <c r="E8" s="753"/>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3"/>
      <c r="N12" s="403"/>
      <c r="O12" s="403"/>
      <c r="P12" s="403"/>
      <c r="Q12" s="403"/>
      <c r="R12" s="403"/>
      <c r="S12" s="403"/>
      <c r="T12" s="403"/>
      <c r="U12" s="403"/>
      <c r="V12" s="403"/>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365"/>
      <c r="B15" s="757" t="s">
        <v>220</v>
      </c>
      <c r="C15" s="757"/>
      <c r="D15" s="757"/>
      <c r="E15" s="757"/>
      <c r="F15" s="757"/>
      <c r="G15" s="757"/>
      <c r="H15" s="757"/>
      <c r="I15" s="757"/>
      <c r="J15" s="757"/>
      <c r="K15" s="75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3"/>
    </row>
    <row r="17" spans="1:11">
      <c r="A17" s="756" t="s">
        <v>86</v>
      </c>
      <c r="B17" s="756"/>
      <c r="C17" s="756"/>
      <c r="D17" s="756"/>
      <c r="E17" s="756"/>
      <c r="F17" s="756"/>
      <c r="G17" s="756"/>
      <c r="H17" s="756"/>
      <c r="I17" s="756"/>
      <c r="J17" s="756"/>
      <c r="K17" s="756"/>
    </row>
    <row r="18" spans="1:11" ht="12.75" customHeight="1">
      <c r="A18" s="364"/>
      <c r="B18" s="754" t="s">
        <v>123</v>
      </c>
      <c r="C18" s="754"/>
      <c r="D18" s="754"/>
      <c r="E18" s="754"/>
      <c r="F18" s="754"/>
      <c r="G18" s="754"/>
      <c r="H18" s="754"/>
      <c r="I18" s="754"/>
      <c r="J18" s="754"/>
      <c r="K18" s="754"/>
    </row>
    <row r="19" spans="1:11" ht="12.75" customHeight="1">
      <c r="A19" s="286" t="s">
        <v>169</v>
      </c>
      <c r="B19" s="753">
        <v>2.8</v>
      </c>
      <c r="C19" s="753">
        <v>3.7</v>
      </c>
      <c r="D19" s="753">
        <v>3.6</v>
      </c>
      <c r="E19" s="753">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3"/>
      <c r="C20" s="753"/>
      <c r="D20" s="753"/>
      <c r="E20" s="753"/>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365"/>
      <c r="B27" s="757" t="s">
        <v>220</v>
      </c>
      <c r="C27" s="757"/>
      <c r="D27" s="757"/>
      <c r="E27" s="757"/>
      <c r="F27" s="757"/>
      <c r="G27" s="757"/>
      <c r="H27" s="757"/>
      <c r="I27" s="757"/>
      <c r="J27" s="757"/>
      <c r="K27" s="75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6" t="s">
        <v>68</v>
      </c>
      <c r="B29" s="756"/>
      <c r="C29" s="756"/>
      <c r="D29" s="756"/>
      <c r="E29" s="756"/>
      <c r="F29" s="756"/>
      <c r="G29" s="756"/>
      <c r="H29" s="756"/>
      <c r="I29" s="756"/>
      <c r="J29" s="756"/>
      <c r="K29" s="756"/>
    </row>
    <row r="30" spans="1:11" ht="12.75" customHeight="1">
      <c r="A30" s="364"/>
      <c r="B30" s="754" t="s">
        <v>123</v>
      </c>
      <c r="C30" s="754"/>
      <c r="D30" s="754"/>
      <c r="E30" s="754"/>
      <c r="F30" s="754"/>
      <c r="G30" s="754"/>
      <c r="H30" s="754"/>
      <c r="I30" s="754"/>
      <c r="J30" s="754"/>
      <c r="K30" s="754"/>
    </row>
    <row r="31" spans="1:11" ht="12.75" customHeight="1">
      <c r="A31" s="286" t="s">
        <v>169</v>
      </c>
      <c r="B31" s="753">
        <v>2.9</v>
      </c>
      <c r="C31" s="753">
        <v>3.3</v>
      </c>
      <c r="D31" s="753">
        <v>3</v>
      </c>
      <c r="E31" s="753">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3"/>
      <c r="C32" s="753"/>
      <c r="D32" s="753"/>
      <c r="E32" s="753"/>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3">
        <v>35.181433150183153</v>
      </c>
      <c r="J33" s="329">
        <v>36.694048849197877</v>
      </c>
      <c r="K33" s="382">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5">
        <v>22.053571428571427</v>
      </c>
      <c r="J34" s="332">
        <v>21.21205123912554</v>
      </c>
      <c r="K34" s="384">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3">
        <v>13.432348901098901</v>
      </c>
      <c r="J35" s="329">
        <v>12.639484606903082</v>
      </c>
      <c r="K35" s="382">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5">
        <v>11.809180402930403</v>
      </c>
      <c r="J36" s="332">
        <v>11.423161516391787</v>
      </c>
      <c r="K36" s="384">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3">
        <v>3.5456730769230771</v>
      </c>
      <c r="J37" s="329">
        <v>3.1640564115293803</v>
      </c>
      <c r="K37" s="382">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365"/>
      <c r="B39" s="757" t="s">
        <v>220</v>
      </c>
      <c r="C39" s="757"/>
      <c r="D39" s="757"/>
      <c r="E39" s="757"/>
      <c r="F39" s="757"/>
      <c r="G39" s="757"/>
      <c r="H39" s="757"/>
      <c r="I39" s="757"/>
      <c r="J39" s="757"/>
      <c r="K39" s="75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4" t="s">
        <v>174</v>
      </c>
      <c r="B41" s="734"/>
      <c r="C41" s="734"/>
      <c r="D41" s="734"/>
      <c r="E41" s="734"/>
      <c r="F41" s="734"/>
      <c r="G41" s="734"/>
      <c r="H41" s="734"/>
      <c r="I41" s="734"/>
      <c r="J41" s="734"/>
      <c r="K41" s="734"/>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7" customFormat="1">
      <c r="A1" s="678" t="s">
        <v>486</v>
      </c>
    </row>
    <row r="2" spans="1:38" ht="12.75" customHeight="1">
      <c r="A2" s="758" t="s">
        <v>380</v>
      </c>
      <c r="B2" s="758"/>
      <c r="C2" s="758"/>
      <c r="D2" s="758"/>
      <c r="E2" s="758"/>
      <c r="F2" s="758"/>
      <c r="G2" s="758"/>
      <c r="H2" s="758"/>
      <c r="I2" s="758"/>
      <c r="J2" s="758"/>
      <c r="K2" s="758"/>
      <c r="L2" s="758"/>
      <c r="M2" s="758"/>
      <c r="N2" s="758"/>
      <c r="O2" s="758"/>
      <c r="P2" s="758"/>
      <c r="Q2" s="758"/>
      <c r="R2" s="758"/>
      <c r="S2" s="758"/>
      <c r="T2" s="758"/>
      <c r="U2" s="758"/>
      <c r="V2" s="758"/>
      <c r="W2" s="758"/>
      <c r="X2" s="758"/>
      <c r="Y2" s="758"/>
      <c r="Z2" s="758"/>
      <c r="AA2" s="758"/>
      <c r="AB2" s="758"/>
      <c r="AC2" s="758"/>
      <c r="AD2" s="758"/>
      <c r="AE2" s="758"/>
      <c r="AF2" s="758"/>
      <c r="AG2" s="758"/>
      <c r="AH2" s="758"/>
    </row>
    <row r="3" spans="1:38" s="5" customFormat="1" ht="12.75" customHeight="1">
      <c r="A3" s="771" t="s">
        <v>85</v>
      </c>
      <c r="B3" s="765" t="s">
        <v>41</v>
      </c>
      <c r="C3" s="766"/>
      <c r="D3" s="766"/>
      <c r="E3" s="766"/>
      <c r="F3" s="766"/>
      <c r="G3" s="766"/>
      <c r="H3" s="766"/>
      <c r="I3" s="766"/>
      <c r="J3" s="766"/>
      <c r="K3" s="766"/>
      <c r="L3" s="767"/>
      <c r="M3" s="768" t="s">
        <v>86</v>
      </c>
      <c r="N3" s="736"/>
      <c r="O3" s="736"/>
      <c r="P3" s="736"/>
      <c r="Q3" s="736"/>
      <c r="R3" s="736"/>
      <c r="S3" s="736"/>
      <c r="T3" s="736"/>
      <c r="U3" s="736"/>
      <c r="V3" s="736"/>
      <c r="W3" s="769"/>
      <c r="X3" s="768" t="s">
        <v>68</v>
      </c>
      <c r="Y3" s="770"/>
      <c r="Z3" s="770"/>
      <c r="AA3" s="770"/>
      <c r="AB3" s="770"/>
      <c r="AC3" s="770"/>
      <c r="AD3" s="770"/>
      <c r="AE3" s="770"/>
      <c r="AF3" s="770"/>
      <c r="AG3" s="770"/>
      <c r="AH3" s="770"/>
      <c r="AI3" s="372"/>
      <c r="AJ3"/>
      <c r="AK3"/>
      <c r="AL3"/>
    </row>
    <row r="4" spans="1:38" s="5" customFormat="1">
      <c r="A4" s="727"/>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4">
        <v>2016</v>
      </c>
      <c r="AI4" s="372"/>
      <c r="AJ4"/>
      <c r="AK4"/>
      <c r="AL4"/>
    </row>
    <row r="5" spans="1:38">
      <c r="A5" s="728"/>
      <c r="B5" s="772" t="s">
        <v>40</v>
      </c>
      <c r="C5" s="773"/>
      <c r="D5" s="773"/>
      <c r="E5" s="773"/>
      <c r="F5" s="773"/>
      <c r="G5" s="773"/>
      <c r="H5" s="773"/>
      <c r="I5" s="773"/>
      <c r="J5" s="773"/>
      <c r="K5" s="773"/>
      <c r="L5" s="773"/>
      <c r="M5" s="773"/>
      <c r="N5" s="773"/>
      <c r="O5" s="773"/>
      <c r="P5" s="773"/>
      <c r="Q5" s="773"/>
      <c r="R5" s="773"/>
      <c r="S5" s="773"/>
      <c r="T5" s="773"/>
      <c r="U5" s="773"/>
      <c r="V5" s="773"/>
      <c r="W5" s="773"/>
      <c r="X5" s="773"/>
      <c r="Y5" s="773"/>
      <c r="Z5" s="773"/>
      <c r="AA5" s="773"/>
      <c r="AB5" s="773"/>
      <c r="AC5" s="773"/>
      <c r="AD5" s="773"/>
      <c r="AE5" s="773"/>
      <c r="AF5" s="773"/>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6" customFormat="1" ht="13.5">
      <c r="A11" s="609" t="s">
        <v>377</v>
      </c>
      <c r="B11" s="610">
        <v>0.26220046446939421</v>
      </c>
      <c r="C11" s="611">
        <v>0.28177432438201766</v>
      </c>
      <c r="D11" s="611">
        <v>0.21177251039726483</v>
      </c>
      <c r="E11" s="611">
        <v>0.22187554993270014</v>
      </c>
      <c r="F11" s="611">
        <v>0.18735795966956459</v>
      </c>
      <c r="G11" s="611">
        <v>0.14761537737063954</v>
      </c>
      <c r="H11" s="611">
        <v>0.1752348186761733</v>
      </c>
      <c r="I11" s="611">
        <v>0.21164827691333557</v>
      </c>
      <c r="J11" s="611">
        <v>0.17079688157951697</v>
      </c>
      <c r="K11" s="611">
        <v>0.11909010428270887</v>
      </c>
      <c r="L11" s="774">
        <v>0.23695103403941739</v>
      </c>
      <c r="M11" s="610">
        <v>0.28990037510587668</v>
      </c>
      <c r="N11" s="611">
        <v>0.26713861154706647</v>
      </c>
      <c r="O11" s="611">
        <v>0.15789816382341451</v>
      </c>
      <c r="P11" s="611">
        <v>0.1498328787122056</v>
      </c>
      <c r="Q11" s="611">
        <v>0.16877028489001081</v>
      </c>
      <c r="R11" s="611">
        <v>0.10467700543952063</v>
      </c>
      <c r="S11" s="611">
        <v>9.5053243110301652E-2</v>
      </c>
      <c r="T11" s="611">
        <v>7.9864165987604818E-2</v>
      </c>
      <c r="U11" s="611">
        <v>0.11852455294541861</v>
      </c>
      <c r="V11" s="611">
        <v>9.1409191922871835E-2</v>
      </c>
      <c r="W11" s="774">
        <v>0.26082748929513605</v>
      </c>
      <c r="X11" s="610">
        <v>0.24679006169751544</v>
      </c>
      <c r="Y11" s="611">
        <v>0.31314586334314526</v>
      </c>
      <c r="Z11" s="611">
        <v>0.30232144567105784</v>
      </c>
      <c r="AA11" s="611">
        <v>0.33891746142707346</v>
      </c>
      <c r="AB11" s="611">
        <v>0.21836425323034722</v>
      </c>
      <c r="AC11" s="611">
        <v>0.2195293742641653</v>
      </c>
      <c r="AD11" s="611">
        <v>0.29786412109752253</v>
      </c>
      <c r="AE11" s="611">
        <v>0.41094881551491347</v>
      </c>
      <c r="AF11" s="611">
        <v>0.24581915760218506</v>
      </c>
      <c r="AG11" s="611">
        <v>0.15981290196842721</v>
      </c>
      <c r="AH11" s="775">
        <v>0.20239808153477221</v>
      </c>
      <c r="AI11" s="4"/>
    </row>
    <row r="12" spans="1:38" ht="13.5" customHeight="1">
      <c r="A12" s="605" t="s">
        <v>378</v>
      </c>
      <c r="B12" s="606">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74"/>
      <c r="M12" s="606">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74"/>
      <c r="X12" s="606">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75"/>
      <c r="AI12" s="4"/>
    </row>
    <row r="13" spans="1:38" ht="36">
      <c r="A13" s="609" t="s">
        <v>87</v>
      </c>
      <c r="B13" s="610">
        <v>15.690645406624531</v>
      </c>
      <c r="C13" s="611">
        <v>17.00337474631911</v>
      </c>
      <c r="D13" s="611">
        <v>15.974246402905534</v>
      </c>
      <c r="E13" s="611">
        <v>15.671827177942371</v>
      </c>
      <c r="F13" s="611">
        <v>16.251443504345467</v>
      </c>
      <c r="G13" s="611">
        <v>15.167292826373455</v>
      </c>
      <c r="H13" s="611">
        <v>17.383427591551389</v>
      </c>
      <c r="I13" s="611">
        <v>18.306257008117882</v>
      </c>
      <c r="J13" s="611">
        <v>19.840097754004638</v>
      </c>
      <c r="K13" s="611">
        <v>21.127902064970684</v>
      </c>
      <c r="L13" s="612">
        <v>21.500623416321439</v>
      </c>
      <c r="M13" s="610">
        <v>18.7</v>
      </c>
      <c r="N13" s="611">
        <v>19.835307350731547</v>
      </c>
      <c r="O13" s="611">
        <v>19.465964555966849</v>
      </c>
      <c r="P13" s="611">
        <v>19.373421076047553</v>
      </c>
      <c r="Q13" s="611">
        <v>19.995598430106735</v>
      </c>
      <c r="R13" s="611">
        <v>18.450071344531505</v>
      </c>
      <c r="S13" s="611">
        <v>21.682266435692902</v>
      </c>
      <c r="T13" s="611">
        <v>22.62557915728275</v>
      </c>
      <c r="U13" s="611">
        <v>24.505293629975945</v>
      </c>
      <c r="V13" s="611">
        <v>25.768843272895136</v>
      </c>
      <c r="W13" s="612">
        <v>26.083672753756105</v>
      </c>
      <c r="X13" s="610">
        <v>8.4913928715897349</v>
      </c>
      <c r="Y13" s="611">
        <v>10.847868924244636</v>
      </c>
      <c r="Z13" s="611">
        <v>10.030113343278172</v>
      </c>
      <c r="AA13" s="611">
        <v>9.5439989752785959</v>
      </c>
      <c r="AB13" s="611">
        <v>9.9533552160714738</v>
      </c>
      <c r="AC13" s="611">
        <v>9.6110457910960001</v>
      </c>
      <c r="AD13" s="611">
        <v>10.716632756599321</v>
      </c>
      <c r="AE13" s="611">
        <v>11.647718582717308</v>
      </c>
      <c r="AF13" s="611">
        <v>12.9744082085746</v>
      </c>
      <c r="AG13" s="611">
        <v>14.171717171717171</v>
      </c>
      <c r="AH13" s="611">
        <v>14.727221989674899</v>
      </c>
      <c r="AI13" s="4"/>
    </row>
    <row r="14" spans="1:38">
      <c r="A14" s="280" t="s">
        <v>0</v>
      </c>
      <c r="B14" s="607">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8">
        <v>0.75272493263081686</v>
      </c>
      <c r="M14" s="607">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8">
        <v>0.4275348636473984</v>
      </c>
      <c r="X14" s="607">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6" t="s">
        <v>379</v>
      </c>
      <c r="C15" s="776"/>
      <c r="D15" s="776"/>
      <c r="E15" s="776"/>
      <c r="F15" s="776"/>
      <c r="G15" s="776"/>
      <c r="H15" s="776"/>
      <c r="I15" s="776"/>
      <c r="J15" s="776"/>
      <c r="K15" s="776"/>
      <c r="L15" s="776"/>
      <c r="M15" s="776"/>
      <c r="N15" s="776"/>
      <c r="O15" s="776"/>
      <c r="P15" s="776"/>
      <c r="Q15" s="776"/>
      <c r="R15" s="776"/>
      <c r="S15" s="776"/>
      <c r="T15" s="776"/>
      <c r="U15" s="776"/>
      <c r="V15" s="776"/>
      <c r="W15" s="776"/>
      <c r="X15" s="776"/>
      <c r="Y15" s="776"/>
      <c r="Z15" s="776"/>
      <c r="AA15" s="776"/>
      <c r="AB15" s="776"/>
      <c r="AC15" s="776"/>
      <c r="AD15" s="776"/>
      <c r="AE15" s="776"/>
      <c r="AF15" s="776"/>
      <c r="AG15" s="776"/>
      <c r="AH15" s="776"/>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6" customFormat="1">
      <c r="A21" s="609" t="s">
        <v>376</v>
      </c>
      <c r="B21" s="610">
        <v>0.31062731282292699</v>
      </c>
      <c r="C21" s="611">
        <v>0.33881599211482782</v>
      </c>
      <c r="D21" s="611">
        <v>0.25151362719013826</v>
      </c>
      <c r="E21" s="611">
        <v>0.26242732619463499</v>
      </c>
      <c r="F21" s="611">
        <v>0.22285392474992627</v>
      </c>
      <c r="G21" s="611">
        <v>0.17330005731538353</v>
      </c>
      <c r="H21" s="611">
        <v>0.21099751981126369</v>
      </c>
      <c r="I21" s="611">
        <v>0.25758974017448555</v>
      </c>
      <c r="J21" s="611">
        <v>0.21163711549339728</v>
      </c>
      <c r="K21" s="611">
        <v>0.15000881674336822</v>
      </c>
      <c r="L21" s="774">
        <v>0.29976346208202959</v>
      </c>
      <c r="M21" s="610">
        <v>0.35773834706219049</v>
      </c>
      <c r="N21" s="611">
        <v>0.33278562366105785</v>
      </c>
      <c r="O21" s="611">
        <v>0.19577272199768908</v>
      </c>
      <c r="P21" s="611">
        <v>0.18552610923206461</v>
      </c>
      <c r="Q21" s="611">
        <v>0.21006705986911209</v>
      </c>
      <c r="R21" s="611">
        <v>0.12781013635579944</v>
      </c>
      <c r="S21" s="611">
        <v>0.12071330589849109</v>
      </c>
      <c r="T21" s="611">
        <v>0.10266769056125004</v>
      </c>
      <c r="U21" s="611">
        <v>0.15611738268108516</v>
      </c>
      <c r="V21" s="611">
        <v>0.12241476428504899</v>
      </c>
      <c r="W21" s="774">
        <v>0.35075677892072099</v>
      </c>
      <c r="X21" s="610">
        <v>0.26942401514599867</v>
      </c>
      <c r="Y21" s="611">
        <v>0.35042752157632312</v>
      </c>
      <c r="Z21" s="611">
        <v>0.33532352651104214</v>
      </c>
      <c r="AA21" s="611">
        <v>0.3736735620793592</v>
      </c>
      <c r="AB21" s="611">
        <v>0.24183232958482118</v>
      </c>
      <c r="AC21" s="611">
        <v>0.24211839419369471</v>
      </c>
      <c r="AD21" s="611">
        <v>0.3322937340516019</v>
      </c>
      <c r="AE21" s="611">
        <v>0.46287079434600836</v>
      </c>
      <c r="AF21" s="611">
        <v>0.28072210700273059</v>
      </c>
      <c r="AG21" s="611">
        <v>0.18512247431990067</v>
      </c>
      <c r="AH21" s="775">
        <v>0.23582533278195655</v>
      </c>
      <c r="AI21" s="4"/>
    </row>
    <row r="22" spans="1:37" ht="13.5" customHeight="1">
      <c r="A22" s="605" t="s">
        <v>378</v>
      </c>
      <c r="B22" s="606">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74"/>
      <c r="M22" s="606">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74"/>
      <c r="X22" s="606">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75"/>
      <c r="AI22" s="4"/>
    </row>
    <row r="23" spans="1:37">
      <c r="A23" s="613" t="s">
        <v>0</v>
      </c>
      <c r="B23" s="614">
        <v>1.8830875948737089</v>
      </c>
      <c r="C23" s="615">
        <v>1.4550076716067426</v>
      </c>
      <c r="D23" s="615">
        <v>2.1154519165239174</v>
      </c>
      <c r="E23" s="615">
        <v>2.0615254373019414</v>
      </c>
      <c r="F23" s="615">
        <v>1.8252485853980114</v>
      </c>
      <c r="G23" s="615">
        <v>1.5616268743580173</v>
      </c>
      <c r="H23" s="615">
        <v>1.6382727660540504</v>
      </c>
      <c r="I23" s="615">
        <v>1.7953823904220081</v>
      </c>
      <c r="J23" s="615">
        <v>1.826202830664863</v>
      </c>
      <c r="K23" s="615">
        <v>1.8778139662413738</v>
      </c>
      <c r="L23" s="616">
        <v>0.95889287965036152</v>
      </c>
      <c r="M23" s="614">
        <v>0.90443077192696952</v>
      </c>
      <c r="N23" s="615">
        <v>0.83088135202772739</v>
      </c>
      <c r="O23" s="615">
        <v>1.7261804888217738</v>
      </c>
      <c r="P23" s="615">
        <v>1.1228083644424824</v>
      </c>
      <c r="Q23" s="615">
        <v>0.97012598800638195</v>
      </c>
      <c r="R23" s="615">
        <v>0.74477963578318895</v>
      </c>
      <c r="S23" s="615">
        <v>0.72243576424960176</v>
      </c>
      <c r="T23" s="615">
        <v>0.78687319416662405</v>
      </c>
      <c r="U23" s="615">
        <v>0.85826286156629594</v>
      </c>
      <c r="V23" s="615">
        <v>1.0544663891675481</v>
      </c>
      <c r="W23" s="616">
        <v>0.57840382439878846</v>
      </c>
      <c r="X23" s="614">
        <v>3.5658591092719703</v>
      </c>
      <c r="Y23" s="615">
        <v>2.6748529035558963</v>
      </c>
      <c r="Z23" s="615">
        <v>2.708628717972557</v>
      </c>
      <c r="AA23" s="615">
        <v>3.4466644953907588</v>
      </c>
      <c r="AB23" s="615">
        <v>3.1032450803047746</v>
      </c>
      <c r="AC23" s="615">
        <v>2.8089788887131082</v>
      </c>
      <c r="AD23" s="615">
        <v>2.8841454438392464</v>
      </c>
      <c r="AE23" s="615">
        <v>3.156898611103097</v>
      </c>
      <c r="AF23" s="617">
        <v>3.0619573773694402</v>
      </c>
      <c r="AG23" s="615">
        <v>2.9451571142756268</v>
      </c>
      <c r="AH23" s="615">
        <v>1.4463365318310912</v>
      </c>
      <c r="AI23" s="4"/>
    </row>
    <row r="24" spans="1:37" ht="102.75" customHeight="1">
      <c r="A24" s="764" t="s">
        <v>381</v>
      </c>
      <c r="B24" s="764"/>
      <c r="C24" s="764"/>
      <c r="D24" s="764"/>
      <c r="E24" s="764"/>
      <c r="F24" s="764"/>
      <c r="G24" s="764"/>
      <c r="H24" s="764"/>
      <c r="I24" s="764"/>
      <c r="J24" s="764"/>
      <c r="K24" s="764"/>
      <c r="L24" s="764"/>
      <c r="M24" s="764"/>
      <c r="N24" s="764"/>
      <c r="O24" s="764"/>
      <c r="P24" s="764"/>
      <c r="Q24" s="764"/>
      <c r="R24" s="764"/>
      <c r="S24" s="764"/>
      <c r="T24" s="764"/>
      <c r="U24" s="764"/>
      <c r="V24" s="764"/>
      <c r="W24" s="764"/>
      <c r="X24" s="764"/>
      <c r="Y24" s="764"/>
      <c r="Z24" s="764"/>
      <c r="AA24" s="764"/>
      <c r="AB24" s="764"/>
      <c r="AC24" s="764"/>
      <c r="AD24" s="764"/>
      <c r="AE24" s="764"/>
      <c r="AF24" s="764"/>
      <c r="AG24" s="764"/>
      <c r="AH24" s="764"/>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9" t="s">
        <v>486</v>
      </c>
      <c r="B1" s="719"/>
    </row>
    <row r="2" spans="1:12" ht="12.75" customHeight="1">
      <c r="A2" s="779" t="s">
        <v>485</v>
      </c>
      <c r="B2" s="779"/>
      <c r="C2" s="779"/>
      <c r="D2" s="779"/>
      <c r="E2" s="779"/>
      <c r="F2" s="779"/>
      <c r="G2" s="779"/>
      <c r="H2" s="779"/>
      <c r="I2" s="779"/>
      <c r="J2" s="779"/>
      <c r="K2" s="779"/>
    </row>
    <row r="3" spans="1:12" ht="12.75" customHeight="1">
      <c r="A3" s="780" t="s">
        <v>3</v>
      </c>
      <c r="B3" s="783" t="s">
        <v>145</v>
      </c>
      <c r="C3" s="783" t="s">
        <v>483</v>
      </c>
      <c r="D3" s="783" t="s">
        <v>484</v>
      </c>
      <c r="E3" s="783" t="s">
        <v>184</v>
      </c>
      <c r="F3" s="783" t="s">
        <v>185</v>
      </c>
      <c r="G3" s="785" t="s">
        <v>228</v>
      </c>
      <c r="H3" s="785"/>
      <c r="I3" s="785"/>
      <c r="J3" s="785"/>
      <c r="K3" s="785"/>
      <c r="L3" s="254"/>
    </row>
    <row r="4" spans="1:12" ht="48" customHeight="1">
      <c r="A4" s="781"/>
      <c r="B4" s="784"/>
      <c r="C4" s="784"/>
      <c r="D4" s="784"/>
      <c r="E4" s="784"/>
      <c r="F4" s="784"/>
      <c r="G4" s="241" t="s">
        <v>230</v>
      </c>
      <c r="H4" s="187" t="s">
        <v>229</v>
      </c>
      <c r="I4" s="188" t="s">
        <v>231</v>
      </c>
      <c r="J4" s="188" t="s">
        <v>232</v>
      </c>
      <c r="K4" s="188" t="s">
        <v>233</v>
      </c>
      <c r="L4" s="254"/>
    </row>
    <row r="5" spans="1:12">
      <c r="A5" s="782"/>
      <c r="B5" s="786" t="s">
        <v>39</v>
      </c>
      <c r="C5" s="787"/>
      <c r="D5" s="788" t="s">
        <v>40</v>
      </c>
      <c r="E5" s="789"/>
      <c r="F5" s="255" t="s">
        <v>39</v>
      </c>
      <c r="G5" s="788" t="s">
        <v>123</v>
      </c>
      <c r="H5" s="789"/>
      <c r="I5" s="789"/>
      <c r="J5" s="789"/>
      <c r="K5" s="789"/>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82">
        <v>23.6</v>
      </c>
      <c r="E32" s="349" t="s">
        <v>93</v>
      </c>
      <c r="F32" s="349" t="s">
        <v>93</v>
      </c>
      <c r="G32" s="349" t="s">
        <v>93</v>
      </c>
      <c r="H32" s="349" t="s">
        <v>93</v>
      </c>
      <c r="I32" s="351" t="s">
        <v>93</v>
      </c>
      <c r="J32" s="351" t="s">
        <v>93</v>
      </c>
      <c r="K32" s="351" t="s">
        <v>93</v>
      </c>
      <c r="L32" s="254"/>
    </row>
    <row r="33" spans="1:11" ht="129" customHeight="1">
      <c r="A33" s="777" t="s">
        <v>441</v>
      </c>
      <c r="B33" s="777"/>
      <c r="C33" s="777"/>
      <c r="D33" s="777"/>
      <c r="E33" s="777"/>
      <c r="F33" s="777"/>
      <c r="G33" s="777"/>
      <c r="H33" s="777"/>
      <c r="I33" s="777"/>
      <c r="J33" s="777"/>
      <c r="K33" s="777"/>
    </row>
    <row r="34" spans="1:11" ht="15.75" customHeight="1">
      <c r="A34" s="778"/>
      <c r="B34" s="778"/>
      <c r="C34" s="778"/>
      <c r="D34" s="778"/>
      <c r="E34" s="778"/>
      <c r="F34" s="778"/>
      <c r="G34" s="778"/>
      <c r="H34" s="778"/>
      <c r="I34" s="778"/>
      <c r="J34" s="778"/>
      <c r="K34" s="778"/>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7" customFormat="1">
      <c r="A1" s="719" t="s">
        <v>486</v>
      </c>
      <c r="B1" s="719"/>
    </row>
    <row r="2" spans="1:10">
      <c r="A2" s="790" t="s">
        <v>454</v>
      </c>
      <c r="B2" s="790"/>
      <c r="C2" s="790"/>
      <c r="D2" s="790"/>
      <c r="E2" s="790"/>
      <c r="F2" s="790"/>
      <c r="G2" s="790"/>
      <c r="H2" s="790"/>
      <c r="I2" s="790"/>
      <c r="J2" s="790"/>
    </row>
    <row r="24" spans="1:10" ht="44.25" customHeight="1">
      <c r="A24" s="718" t="s">
        <v>405</v>
      </c>
      <c r="B24" s="718"/>
      <c r="C24" s="718"/>
      <c r="D24" s="718"/>
      <c r="E24" s="718"/>
      <c r="F24" s="718"/>
      <c r="G24" s="718"/>
      <c r="H24" s="718"/>
      <c r="I24" s="718"/>
      <c r="J24" s="718"/>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6"/>
  </cols>
  <sheetData>
    <row r="1" spans="1:9" s="657" customFormat="1">
      <c r="A1" s="719" t="s">
        <v>486</v>
      </c>
      <c r="B1" s="719"/>
    </row>
    <row r="2" spans="1:9" s="404" customFormat="1" ht="25.5" customHeight="1">
      <c r="A2" s="791" t="s">
        <v>453</v>
      </c>
      <c r="B2" s="791"/>
      <c r="C2" s="791"/>
      <c r="D2" s="791"/>
      <c r="E2" s="791"/>
      <c r="F2" s="791"/>
      <c r="G2" s="791"/>
      <c r="H2" s="791"/>
      <c r="I2" s="791"/>
    </row>
    <row r="21" spans="1:10" ht="44.25" customHeight="1">
      <c r="A21" s="718" t="s">
        <v>398</v>
      </c>
      <c r="B21" s="718"/>
      <c r="C21" s="718"/>
      <c r="D21" s="718"/>
      <c r="E21" s="718"/>
      <c r="F21" s="718"/>
      <c r="G21" s="718"/>
      <c r="H21" s="718"/>
      <c r="I21" s="718"/>
      <c r="J21" s="718"/>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2018-06-20T10:00:36Z</dcterms:modified>
</cp:coreProperties>
</file>