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611" activeTab="1"/>
  </bookViews>
  <sheets>
    <sheet name="Inhalt" sheetId="18" r:id="rId1"/>
    <sheet name="Tab. C1-1A" sheetId="14" r:id="rId2"/>
    <sheet name="Tab. C1-2A" sheetId="16" r:id="rId3"/>
    <sheet name="Tab. C1-3web" sheetId="8" r:id="rId4"/>
    <sheet name="Tab. C1-4web" sheetId="9" r:id="rId5"/>
    <sheet name="Tab. C1-5web" sheetId="13" r:id="rId6"/>
    <sheet name="Tab. C1-6web" sheetId="15" r:id="rId7"/>
    <sheet name="Tab. C1-7web" sheetId="3" r:id="rId8"/>
    <sheet name="Tab. C1-8web" sheetId="17" r:id="rId9"/>
  </sheets>
  <externalReferences>
    <externalReference r:id="rId10"/>
    <externalReference r:id="rId11"/>
  </externalReferences>
  <definedNames>
    <definedName name="__123Graph_A" localSheetId="1" hidden="1">[1]Daten!#REF!</definedName>
    <definedName name="__123Graph_A" localSheetId="6" hidden="1">[1]Daten!#REF!</definedName>
    <definedName name="__123Graph_A" localSheetId="8" hidden="1">[1]Daten!#REF!</definedName>
    <definedName name="__123Graph_A" hidden="1">[1]Daten!#REF!</definedName>
    <definedName name="__123Graph_B" localSheetId="1" hidden="1">[1]Daten!#REF!</definedName>
    <definedName name="__123Graph_B" localSheetId="6" hidden="1">[1]Daten!#REF!</definedName>
    <definedName name="__123Graph_B" localSheetId="8" hidden="1">[1]Daten!#REF!</definedName>
    <definedName name="__123Graph_B" hidden="1">[1]Daten!#REF!</definedName>
    <definedName name="__123Graph_C" localSheetId="1" hidden="1">[1]Daten!#REF!</definedName>
    <definedName name="__123Graph_C" localSheetId="6" hidden="1">[1]Daten!#REF!</definedName>
    <definedName name="__123Graph_C" localSheetId="8" hidden="1">[1]Daten!#REF!</definedName>
    <definedName name="__123Graph_C" hidden="1">[1]Daten!#REF!</definedName>
    <definedName name="__123Graph_D" localSheetId="1" hidden="1">[1]Daten!#REF!</definedName>
    <definedName name="__123Graph_D" localSheetId="6" hidden="1">[1]Daten!#REF!</definedName>
    <definedName name="__123Graph_D" localSheetId="8" hidden="1">[1]Daten!#REF!</definedName>
    <definedName name="__123Graph_D" hidden="1">[1]Daten!#REF!</definedName>
    <definedName name="__123Graph_E" localSheetId="6" hidden="1">[1]Daten!#REF!</definedName>
    <definedName name="__123Graph_E" localSheetId="8" hidden="1">[1]Daten!#REF!</definedName>
    <definedName name="__123Graph_E" hidden="1">[1]Daten!#REF!</definedName>
    <definedName name="__123Graph_F" localSheetId="6" hidden="1">[1]Daten!#REF!</definedName>
    <definedName name="__123Graph_F" localSheetId="8" hidden="1">[1]Daten!#REF!</definedName>
    <definedName name="__123Graph_F" hidden="1">[1]Daten!#REF!</definedName>
    <definedName name="__123Graph_X" localSheetId="6" hidden="1">[1]Daten!#REF!</definedName>
    <definedName name="__123Graph_X" localSheetId="8" hidden="1">[1]Daten!#REF!</definedName>
    <definedName name="__123Graph_X" hidden="1">[1]Daten!#REF!</definedName>
    <definedName name="_Fill" localSheetId="6" hidden="1">#REF!</definedName>
    <definedName name="_Fill" localSheetId="8" hidden="1">#REF!</definedName>
    <definedName name="_Fill" hidden="1">#REF!</definedName>
    <definedName name="_xlnm.Print_Area" localSheetId="0">Inhalt!$A$2:$K$32</definedName>
    <definedName name="_xlnm.Print_Area" localSheetId="1">'Tab. C1-1A'!$A$2:$N$43</definedName>
    <definedName name="_xlnm.Print_Area" localSheetId="2">'Tab. C1-2A'!$A$2:$T$29</definedName>
    <definedName name="_xlnm.Print_Area" localSheetId="3">'Tab. C1-3web'!$A$2:$J$25</definedName>
    <definedName name="_xlnm.Print_Area" localSheetId="4">'Tab. C1-4web'!$A$2:$S$45</definedName>
    <definedName name="_xlnm.Print_Area" localSheetId="5">'Tab. C1-5web'!$A$2:$G$19</definedName>
    <definedName name="_xlnm.Print_Area" localSheetId="6">'Tab. C1-6web'!$A$2:$Q$40</definedName>
    <definedName name="_xlnm.Print_Area" localSheetId="7">'Tab. C1-7web'!$A$2:$I$24</definedName>
    <definedName name="_xlnm.Print_Area" localSheetId="8">'Tab. C1-8web'!$A$2:$D$103</definedName>
    <definedName name="ER" localSheetId="6" hidden="1">[2]Daten!#REF!</definedName>
    <definedName name="ER" localSheetId="8" hidden="1">[2]Daten!#REF!</definedName>
    <definedName name="ER" hidden="1">[2]Daten!#REF!</definedName>
    <definedName name="ff" localSheetId="6" hidden="1">[1]Daten!#REF!</definedName>
    <definedName name="ff" localSheetId="8" hidden="1">[1]Daten!#REF!</definedName>
    <definedName name="ff" hidden="1">[1]Daten!#REF!</definedName>
    <definedName name="g" localSheetId="6" hidden="1">#REF!</definedName>
    <definedName name="g" localSheetId="8" hidden="1">#REF!</definedName>
    <definedName name="g" hidden="1">#REF!</definedName>
    <definedName name="ISBN" localSheetId="6" hidden="1">[2]Daten!#REF!</definedName>
    <definedName name="ISBN" localSheetId="8" hidden="1">[2]Daten!#REF!</definedName>
    <definedName name="ISBN" hidden="1">[2]Daten!#REF!</definedName>
    <definedName name="Männlich" localSheetId="6">#REF!</definedName>
    <definedName name="Männlich">'Tab. C1-3web'!$B$7:$B$23</definedName>
    <definedName name="test" localSheetId="1" hidden="1">[2]Daten!#REF!</definedName>
    <definedName name="test" localSheetId="2" hidden="1">[2]Daten!#REF!</definedName>
    <definedName name="test" localSheetId="6" hidden="1">[2]Daten!#REF!</definedName>
    <definedName name="test" localSheetId="8" hidden="1">[2]Daten!#REF!</definedName>
    <definedName name="test" hidden="1">[2]Daten!#REF!</definedName>
  </definedNames>
  <calcPr calcId="145621"/>
</workbook>
</file>

<file path=xl/calcChain.xml><?xml version="1.0" encoding="utf-8"?>
<calcChain xmlns="http://schemas.openxmlformats.org/spreadsheetml/2006/main">
  <c r="Q25" i="15" l="1"/>
  <c r="G29" i="15"/>
  <c r="Q33" i="15"/>
  <c r="T26" i="16" l="1"/>
  <c r="S26" i="16"/>
  <c r="R26" i="16"/>
  <c r="Q26" i="16"/>
  <c r="O26" i="16"/>
  <c r="N26" i="16"/>
  <c r="M26" i="16"/>
  <c r="L26" i="16"/>
  <c r="J26" i="16"/>
  <c r="I26" i="16"/>
  <c r="H26" i="16"/>
  <c r="G26" i="16"/>
  <c r="E26" i="16"/>
  <c r="D26" i="16"/>
  <c r="C26" i="16"/>
  <c r="B26" i="16"/>
  <c r="T25" i="16"/>
  <c r="S25" i="16"/>
  <c r="R25" i="16"/>
  <c r="Q25" i="16"/>
  <c r="O25" i="16"/>
  <c r="N25" i="16"/>
  <c r="M25" i="16"/>
  <c r="L25" i="16"/>
  <c r="J25" i="16"/>
  <c r="I25" i="16"/>
  <c r="G25" i="16"/>
  <c r="E25" i="16"/>
  <c r="D25" i="16"/>
  <c r="C25" i="16"/>
  <c r="B25" i="16"/>
  <c r="T24" i="16"/>
  <c r="S24" i="16"/>
  <c r="R24" i="16"/>
  <c r="Q24" i="16"/>
  <c r="O24" i="16"/>
  <c r="N24" i="16"/>
  <c r="M24" i="16"/>
  <c r="L24" i="16"/>
  <c r="J24" i="16"/>
  <c r="I24" i="16"/>
  <c r="G24" i="16"/>
  <c r="E24" i="16"/>
  <c r="D24" i="16"/>
  <c r="C24" i="16"/>
  <c r="B24" i="16"/>
  <c r="T23" i="16"/>
  <c r="S23" i="16"/>
  <c r="R23" i="16"/>
  <c r="Q23" i="16"/>
  <c r="O23" i="16"/>
  <c r="N23" i="16"/>
  <c r="M23" i="16"/>
  <c r="L23" i="16"/>
  <c r="J23" i="16"/>
  <c r="I23" i="16"/>
  <c r="H23" i="16"/>
  <c r="G23" i="16"/>
  <c r="E23" i="16"/>
  <c r="D23" i="16"/>
  <c r="C23" i="16"/>
  <c r="B23" i="16"/>
  <c r="T21" i="16"/>
  <c r="S21" i="16"/>
  <c r="R21" i="16"/>
  <c r="Q21" i="16"/>
  <c r="O21" i="16"/>
  <c r="N21" i="16"/>
  <c r="M21" i="16"/>
  <c r="L21" i="16"/>
  <c r="J21" i="16"/>
  <c r="I21" i="16"/>
  <c r="H21" i="16"/>
  <c r="G21" i="16"/>
  <c r="E21" i="16"/>
  <c r="D21" i="16"/>
  <c r="C21" i="16"/>
  <c r="B21" i="16"/>
  <c r="T20" i="16"/>
  <c r="S20" i="16"/>
  <c r="R20" i="16"/>
  <c r="Q20" i="16"/>
  <c r="O20" i="16"/>
  <c r="N20" i="16"/>
  <c r="M20" i="16"/>
  <c r="L20" i="16"/>
  <c r="J20" i="16"/>
  <c r="I20" i="16"/>
  <c r="G20" i="16"/>
  <c r="E20" i="16"/>
  <c r="D20" i="16"/>
  <c r="C20" i="16"/>
  <c r="B20" i="16"/>
  <c r="T19" i="16"/>
  <c r="S19" i="16"/>
  <c r="R19" i="16"/>
  <c r="Q19" i="16"/>
  <c r="O19" i="16"/>
  <c r="N19" i="16"/>
  <c r="M19" i="16"/>
  <c r="L19" i="16"/>
  <c r="J19" i="16"/>
  <c r="I19" i="16"/>
  <c r="G19" i="16"/>
  <c r="E19" i="16"/>
  <c r="D19" i="16"/>
  <c r="C19" i="16"/>
  <c r="B19" i="16"/>
  <c r="T18" i="16"/>
  <c r="S18" i="16"/>
  <c r="R18" i="16"/>
  <c r="Q18" i="16"/>
  <c r="O18" i="16"/>
  <c r="N18" i="16"/>
  <c r="M18" i="16"/>
  <c r="L18" i="16"/>
  <c r="J18" i="16"/>
  <c r="I18" i="16"/>
  <c r="H18" i="16"/>
  <c r="G18" i="16"/>
  <c r="E18" i="16"/>
  <c r="D18" i="16"/>
  <c r="C18" i="16"/>
  <c r="B18" i="16"/>
  <c r="Q37" i="15" l="1"/>
  <c r="P37" i="15"/>
  <c r="O37" i="15"/>
  <c r="N37" i="15"/>
  <c r="M37" i="15"/>
  <c r="L37" i="15"/>
  <c r="K37" i="15"/>
  <c r="J37" i="15"/>
  <c r="I37" i="15"/>
  <c r="H37" i="15"/>
  <c r="G37" i="15"/>
  <c r="F37" i="15"/>
  <c r="E37" i="15"/>
  <c r="D37" i="15"/>
  <c r="B37" i="15"/>
  <c r="Q36" i="15"/>
  <c r="P36" i="15"/>
  <c r="O36" i="15"/>
  <c r="N36" i="15"/>
  <c r="M36" i="15"/>
  <c r="L36" i="15"/>
  <c r="K36" i="15"/>
  <c r="J36" i="15"/>
  <c r="I36" i="15"/>
  <c r="H36" i="15"/>
  <c r="G36" i="15"/>
  <c r="F36" i="15"/>
  <c r="E36" i="15"/>
  <c r="D36" i="15"/>
  <c r="B36" i="15"/>
  <c r="Q34" i="15"/>
  <c r="P34" i="15"/>
  <c r="O34" i="15"/>
  <c r="N34" i="15"/>
  <c r="M34" i="15"/>
  <c r="L34" i="15"/>
  <c r="K34" i="15"/>
  <c r="J34" i="15"/>
  <c r="I34" i="15"/>
  <c r="H34" i="15"/>
  <c r="P33" i="15"/>
  <c r="O33" i="15"/>
  <c r="N33" i="15"/>
  <c r="M33" i="15"/>
  <c r="L33" i="15"/>
  <c r="K33" i="15"/>
  <c r="J33" i="15"/>
  <c r="I33" i="15"/>
  <c r="H33" i="15"/>
  <c r="Q31" i="15"/>
  <c r="P31" i="15"/>
  <c r="O31" i="15"/>
  <c r="N31" i="15"/>
  <c r="M31" i="15"/>
  <c r="L31" i="15"/>
  <c r="K31" i="15"/>
  <c r="J31" i="15"/>
  <c r="I31" i="15"/>
  <c r="H31" i="15"/>
  <c r="G31" i="15"/>
  <c r="F31" i="15"/>
  <c r="E31" i="15"/>
  <c r="D31" i="15"/>
  <c r="B31" i="15"/>
  <c r="Q30" i="15"/>
  <c r="P30" i="15"/>
  <c r="O30" i="15"/>
  <c r="N30" i="15"/>
  <c r="M30" i="15"/>
  <c r="L30" i="15"/>
  <c r="K30" i="15"/>
  <c r="J30" i="15"/>
  <c r="I30" i="15"/>
  <c r="H30" i="15"/>
  <c r="G30" i="15"/>
  <c r="F30" i="15"/>
  <c r="E30" i="15"/>
  <c r="D30" i="15"/>
  <c r="B30" i="15"/>
  <c r="Q29" i="15"/>
  <c r="P29" i="15"/>
  <c r="O29" i="15"/>
  <c r="N29" i="15"/>
  <c r="M29" i="15"/>
  <c r="L29" i="15"/>
  <c r="K29" i="15"/>
  <c r="J29" i="15"/>
  <c r="I29" i="15"/>
  <c r="H29" i="15"/>
  <c r="F29" i="15"/>
  <c r="E29" i="15"/>
  <c r="D29" i="15"/>
  <c r="B29" i="15"/>
  <c r="Q27" i="15"/>
  <c r="P27" i="15"/>
  <c r="O27" i="15"/>
  <c r="N27" i="15"/>
  <c r="M27" i="15"/>
  <c r="L27" i="15"/>
  <c r="K27" i="15"/>
  <c r="J27" i="15"/>
  <c r="I27" i="15"/>
  <c r="H27" i="15"/>
  <c r="G27" i="15"/>
  <c r="F27" i="15"/>
  <c r="E27" i="15"/>
  <c r="D27" i="15"/>
  <c r="B27" i="15"/>
  <c r="Q26" i="15"/>
  <c r="P26" i="15"/>
  <c r="O26" i="15"/>
  <c r="N26" i="15"/>
  <c r="M26" i="15"/>
  <c r="L26" i="15"/>
  <c r="K26" i="15"/>
  <c r="J26" i="15"/>
  <c r="I26" i="15"/>
  <c r="H26" i="15"/>
  <c r="G26" i="15"/>
  <c r="F26" i="15"/>
  <c r="E26" i="15"/>
  <c r="D26" i="15"/>
  <c r="B26" i="15"/>
  <c r="P25" i="15"/>
  <c r="O25" i="15"/>
  <c r="N25" i="15"/>
  <c r="M25" i="15"/>
  <c r="L25" i="15"/>
  <c r="K25" i="15"/>
  <c r="J25" i="15"/>
  <c r="I25" i="15"/>
  <c r="H25" i="15"/>
  <c r="G25" i="15"/>
  <c r="F25" i="15"/>
  <c r="E25" i="15"/>
  <c r="D25" i="15"/>
  <c r="B25" i="15"/>
  <c r="Q24" i="15"/>
  <c r="P24" i="15"/>
  <c r="O24" i="15"/>
  <c r="N24" i="15"/>
  <c r="M24" i="15"/>
  <c r="L24" i="15"/>
  <c r="K24" i="15"/>
  <c r="J24" i="15"/>
  <c r="I24" i="15"/>
  <c r="H24" i="15"/>
  <c r="G24" i="15"/>
  <c r="F24" i="15"/>
  <c r="E24" i="15"/>
  <c r="D24" i="15"/>
  <c r="B24" i="15"/>
  <c r="B37" i="14" l="1"/>
  <c r="B36" i="14"/>
  <c r="B35" i="14"/>
  <c r="B34" i="14"/>
  <c r="B33" i="14"/>
  <c r="B31" i="14"/>
  <c r="B30" i="14"/>
  <c r="B29" i="14"/>
  <c r="B28" i="14"/>
  <c r="B27" i="14"/>
  <c r="B20" i="14"/>
  <c r="B24" i="14"/>
  <c r="B23" i="14"/>
  <c r="B22" i="14"/>
  <c r="B21" i="14"/>
  <c r="B18" i="14"/>
  <c r="B17" i="14"/>
  <c r="B16" i="14"/>
  <c r="B15" i="14"/>
  <c r="B14" i="14"/>
  <c r="B7" i="14"/>
  <c r="B8" i="14"/>
  <c r="B9" i="14"/>
  <c r="B11" i="14"/>
  <c r="B10" i="14"/>
  <c r="E26" i="9"/>
  <c r="F26" i="9"/>
  <c r="G26" i="9"/>
  <c r="E27" i="9"/>
  <c r="F27" i="9"/>
  <c r="G27" i="9"/>
  <c r="E28" i="9"/>
  <c r="F28" i="9"/>
  <c r="G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1" i="9"/>
  <c r="F41" i="9"/>
  <c r="G41" i="9"/>
  <c r="F43" i="9"/>
  <c r="G43" i="9"/>
  <c r="K26" i="9"/>
  <c r="L26" i="9"/>
  <c r="M26" i="9"/>
  <c r="K27" i="9"/>
  <c r="L27" i="9"/>
  <c r="M27" i="9"/>
  <c r="K28" i="9"/>
  <c r="L28" i="9"/>
  <c r="M28" i="9"/>
  <c r="K29" i="9"/>
  <c r="L29" i="9"/>
  <c r="M29" i="9"/>
  <c r="K30" i="9"/>
  <c r="L30" i="9"/>
  <c r="M30" i="9"/>
  <c r="K31" i="9"/>
  <c r="L31" i="9"/>
  <c r="M31" i="9"/>
  <c r="K32" i="9"/>
  <c r="L32" i="9"/>
  <c r="M32" i="9"/>
  <c r="K33" i="9"/>
  <c r="L33" i="9"/>
  <c r="M33" i="9"/>
  <c r="K34" i="9"/>
  <c r="L34" i="9"/>
  <c r="M34" i="9"/>
  <c r="K35" i="9"/>
  <c r="L35" i="9"/>
  <c r="M35" i="9"/>
  <c r="K36" i="9"/>
  <c r="L36" i="9"/>
  <c r="M36" i="9"/>
  <c r="K37" i="9"/>
  <c r="L37" i="9"/>
  <c r="M37" i="9"/>
  <c r="K38" i="9"/>
  <c r="L38" i="9"/>
  <c r="M38" i="9"/>
  <c r="K39" i="9"/>
  <c r="L39" i="9"/>
  <c r="M39" i="9"/>
  <c r="K41" i="9"/>
  <c r="L41" i="9"/>
  <c r="M41" i="9"/>
  <c r="L43" i="9"/>
  <c r="M43"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1" i="9"/>
  <c r="O41" i="9"/>
  <c r="P41" i="9"/>
  <c r="O43" i="9"/>
  <c r="P43" i="9"/>
  <c r="S43" i="9" l="1"/>
  <c r="R43" i="9"/>
  <c r="J43" i="9"/>
  <c r="I43" i="9"/>
  <c r="D43" i="9"/>
  <c r="C43" i="9"/>
  <c r="S41" i="9"/>
  <c r="R41" i="9"/>
  <c r="Q41" i="9"/>
  <c r="J41" i="9"/>
  <c r="I41" i="9"/>
  <c r="H41" i="9"/>
  <c r="D41" i="9"/>
  <c r="C41" i="9"/>
  <c r="B41" i="9"/>
  <c r="S39" i="9"/>
  <c r="R39" i="9"/>
  <c r="Q39" i="9"/>
  <c r="S38" i="9"/>
  <c r="R38" i="9"/>
  <c r="Q38" i="9"/>
  <c r="S37" i="9"/>
  <c r="R37" i="9"/>
  <c r="Q37" i="9"/>
  <c r="S36" i="9"/>
  <c r="R36" i="9"/>
  <c r="Q36" i="9"/>
  <c r="S35" i="9"/>
  <c r="R35" i="9"/>
  <c r="Q35" i="9"/>
  <c r="S34" i="9"/>
  <c r="R34" i="9"/>
  <c r="Q34" i="9"/>
  <c r="S33" i="9"/>
  <c r="R33" i="9"/>
  <c r="Q33" i="9"/>
  <c r="S32" i="9"/>
  <c r="R32" i="9"/>
  <c r="Q32" i="9"/>
  <c r="S31" i="9"/>
  <c r="R31" i="9"/>
  <c r="Q31" i="9"/>
  <c r="S30" i="9"/>
  <c r="R30" i="9"/>
  <c r="Q30" i="9"/>
  <c r="S29" i="9"/>
  <c r="R29" i="9"/>
  <c r="Q29" i="9"/>
  <c r="S28" i="9"/>
  <c r="R28" i="9"/>
  <c r="Q28" i="9"/>
  <c r="S27" i="9"/>
  <c r="R27" i="9"/>
  <c r="Q27" i="9"/>
  <c r="S26" i="9"/>
  <c r="R26" i="9"/>
  <c r="Q26" i="9"/>
</calcChain>
</file>

<file path=xl/sharedStrings.xml><?xml version="1.0" encoding="utf-8"?>
<sst xmlns="http://schemas.openxmlformats.org/spreadsheetml/2006/main" count="452" uniqueCount="213">
  <si>
    <t>0–5 Monate</t>
  </si>
  <si>
    <t>6–11 Monate</t>
  </si>
  <si>
    <t>12–17 Monate</t>
  </si>
  <si>
    <t>18–23 Monate</t>
  </si>
  <si>
    <t>24–29 Monate</t>
  </si>
  <si>
    <t>30–35 Monate</t>
  </si>
  <si>
    <t>36–41 Monate</t>
  </si>
  <si>
    <t>42–47 Monate</t>
  </si>
  <si>
    <t>48–53 Monate</t>
  </si>
  <si>
    <t>54–59 Monate</t>
  </si>
  <si>
    <t>60–65 Monate</t>
  </si>
  <si>
    <t>66–71 Monate</t>
  </si>
  <si>
    <t>in %</t>
  </si>
  <si>
    <t>Insgesamt</t>
  </si>
  <si>
    <t>Großeltern</t>
  </si>
  <si>
    <t>Hoch</t>
  </si>
  <si>
    <t>Kein Migrationshintergrund</t>
  </si>
  <si>
    <t>Migrationshintergrund</t>
  </si>
  <si>
    <t>* Fragetext: "Wie wird Ihr Kind normalerweise – außer von Ihnen und dem zweiten Elternteil – betreut?"</t>
  </si>
  <si>
    <r>
      <t>Höchster allgemeinbildender Schulabschluss der Eltern</t>
    </r>
    <r>
      <rPr>
        <vertAlign val="superscript"/>
        <sz val="9"/>
        <rFont val="Arial"/>
        <family val="2"/>
      </rPr>
      <t>1)</t>
    </r>
  </si>
  <si>
    <r>
      <t>Migrations-
hintergrund</t>
    </r>
    <r>
      <rPr>
        <vertAlign val="superscript"/>
        <sz val="9"/>
        <rFont val="Arial"/>
        <family val="2"/>
      </rPr>
      <t>2)</t>
    </r>
  </si>
  <si>
    <t>Beide Eltern berufstätig</t>
  </si>
  <si>
    <r>
      <t>Allein-
erziehende</t>
    </r>
    <r>
      <rPr>
        <vertAlign val="superscript"/>
        <sz val="9"/>
        <rFont val="Arial"/>
        <family val="2"/>
      </rPr>
      <t>3)</t>
    </r>
  </si>
  <si>
    <t>Kind wird in Kita
oder Tagespflege betreut</t>
  </si>
  <si>
    <t>Betreut</t>
  </si>
  <si>
    <t>Nicht betreut</t>
  </si>
  <si>
    <t>Stärkere Beteiligung erwünscht</t>
  </si>
  <si>
    <t>Stärkere Beteiligung nicht erwünscht</t>
  </si>
  <si>
    <t>Beteiligung erwünscht</t>
  </si>
  <si>
    <t>Beteiligung nicht erwünscht</t>
  </si>
  <si>
    <t>in % der Befragten, die sich eine (stärkere) Beteiligung wünschen</t>
  </si>
  <si>
    <t>Gründe dafür, dass Großeltern nicht (stärker) an der Betreuung beteiligt sind</t>
  </si>
  <si>
    <t>Großeltern zu weit weg</t>
  </si>
  <si>
    <t>Großeltern erwerbstätig</t>
  </si>
  <si>
    <t>Müssen pflegen/gepflegt werden</t>
  </si>
  <si>
    <t>Großeltern wollen nicht</t>
  </si>
  <si>
    <t>Andere Gründe</t>
  </si>
  <si>
    <t xml:space="preserve"> </t>
  </si>
  <si>
    <t>Erwerbskonstellation</t>
  </si>
  <si>
    <t>Frau Vollzeit</t>
  </si>
  <si>
    <t>Frau Teilzeit</t>
  </si>
  <si>
    <t>Zusammen</t>
  </si>
  <si>
    <t>Anzahl in Tausend</t>
  </si>
  <si>
    <t>Mann Vollzeit</t>
  </si>
  <si>
    <t>Mann Teilzeit</t>
  </si>
  <si>
    <t>** Betrachtet werden Familienformen (ohne homosexuelle Partnerschaften), bei denen beide Partner zwischen 15 und 64 Jahre alt sind.</t>
  </si>
  <si>
    <t>X</t>
  </si>
  <si>
    <t>Art der Aktivität
Personengruppe</t>
  </si>
  <si>
    <t>Häufigkeit der Aktivität</t>
  </si>
  <si>
    <t>Geschlecht des Kindes</t>
  </si>
  <si>
    <t>Männlich</t>
  </si>
  <si>
    <t>Weiblich</t>
  </si>
  <si>
    <t>Einseitiger Migrationshintergrund</t>
  </si>
  <si>
    <t>1. Generation oder beidseitiger Migrationshintergrund</t>
  </si>
  <si>
    <t>Alter</t>
  </si>
  <si>
    <t>Geschlecht</t>
  </si>
  <si>
    <t>Transferleistungsbezug</t>
  </si>
  <si>
    <t>Familienstatus</t>
  </si>
  <si>
    <t>Familien
mit Kind unter 6 Jahre</t>
  </si>
  <si>
    <t>3- bis unter
6-Jährige</t>
  </si>
  <si>
    <t>Mit</t>
  </si>
  <si>
    <t>Ohne</t>
  </si>
  <si>
    <t>Elternteil lebt allein</t>
  </si>
  <si>
    <t>Elternteil mit neuem Partner</t>
  </si>
  <si>
    <t>Anzahl</t>
  </si>
  <si>
    <t>Ambulante / teilstationäre Hilfen</t>
  </si>
  <si>
    <t>Hilfe zur Erziehung nach § 27 SGB VIII (nichtstationär/kindorientiert)</t>
  </si>
  <si>
    <t>Erziehungsberatung (§ 28 SGB VIII)</t>
  </si>
  <si>
    <t>Einzelbetreuung (§ 30 SGB VIII)</t>
  </si>
  <si>
    <t>Erziehung in einer Tagesgruppe (§ 32 SGB VIII)</t>
  </si>
  <si>
    <t>Stationäre Hilfen</t>
  </si>
  <si>
    <t>Hilfe zur Erziehung nach § 27 SGB VIII (vorangig stationär)</t>
  </si>
  <si>
    <t>Vollzeitpflege (§ 33 SGB VIII)</t>
  </si>
  <si>
    <t>Hilfen für Familien</t>
  </si>
  <si>
    <t>Hilfe zur Erziehung nach § 27 SGB VIII (nichtstationär/familienorientiert)</t>
  </si>
  <si>
    <t>Sozialpädagogische Familienhilfe (§ 31 SGB VIII)</t>
  </si>
  <si>
    <t>Eingliederungshilfe für seelisch behinderte Kinder und Jugendliche</t>
  </si>
  <si>
    <t>Eingliederungshilfe, ambulant/teilstationär (§35a SGB VIII)</t>
  </si>
  <si>
    <t>Eingliederungshilfe, stationär (§35a SGB VIII)</t>
  </si>
  <si>
    <t>Änderung ggü. 2008 in %</t>
  </si>
  <si>
    <t>Quelle: Statistische Ämter des Bundes und der Länder, Kinder- und Jugendhilfestatistik, Statistik der erzieherischen Hilfen, eigene Berechnungen</t>
  </si>
  <si>
    <t>Land</t>
  </si>
  <si>
    <t>Kinder, deren Vater Elterngeld bezogen hat</t>
  </si>
  <si>
    <t>Davon
erwerbstätig vor der Geburt</t>
  </si>
  <si>
    <t>Geburtsjahr des Kindes</t>
  </si>
  <si>
    <t>in % der Elterngeldbezieher</t>
  </si>
  <si>
    <t xml:space="preserve"> in %</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</si>
  <si>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</si>
  <si>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</si>
  <si>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</si>
  <si>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</si>
  <si>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</si>
  <si>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</si>
  <si>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</si>
  <si>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</si>
  <si>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</si>
  <si>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</si>
  <si>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</si>
  <si>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</si>
  <si>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</si>
  <si>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</si>
  <si>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</si>
  <si>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</si>
  <si>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</si>
  <si>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Anteil der Kinder, deren Vater Elterngeld bezogen hat.</t>
  </si>
  <si>
    <t>Quelle: Statistische Ämter des Bundes und der Länder, Statistik zum Elterngeld, eigene Berechnungen</t>
  </si>
  <si>
    <t>Dauer in Monaten</t>
  </si>
  <si>
    <t>Beziehende</t>
  </si>
  <si>
    <t>Dauer des Elterngeldbezugs</t>
  </si>
  <si>
    <t>in % der Beziehenden</t>
  </si>
  <si>
    <t>Durchschnittliche Bezugsdauer der Beziehenden in Monaten</t>
  </si>
  <si>
    <t>in % der insgesamt bezogenen Elerngeldmonate</t>
  </si>
  <si>
    <t>* Dies umfasst die gemeldeten beendeten Leistungsbezüge für in den Jahren 2009 bis 2014 geborene Kinder für einen Zeitraum bis jeweils 1,25 Jahre nach dem Geburtsjahr des Kindes. Damit unterscheidet sich die Systematik der Berechnungen von den Berechnungen für den Bildungsbericht 2012, sodass die Ergebnisse nicht direkt vergleichbar sind.</t>
  </si>
  <si>
    <t>Kinder
unter 6 Jahre</t>
  </si>
  <si>
    <t>Vorlesen</t>
  </si>
  <si>
    <t>Beschäftigung mit Buchstaben</t>
  </si>
  <si>
    <t>Beschäftigung mit Zahlen</t>
  </si>
  <si>
    <t>Malen, Zeichnen, Basteln</t>
  </si>
  <si>
    <t>Gedichte, Reime oder Lieder beibringen</t>
  </si>
  <si>
    <t>Büchereibesuch</t>
  </si>
  <si>
    <t>Bilderbücher über Natur ansehen</t>
  </si>
  <si>
    <t>Über Natur reden oder Fragen beantworten</t>
  </si>
  <si>
    <t>Altersgruppe</t>
  </si>
  <si>
    <t>Mann nicht erwerbstätig</t>
  </si>
  <si>
    <t>Frau nicht erwerbstätig</t>
  </si>
  <si>
    <t>Väter</t>
  </si>
  <si>
    <t>Mütter</t>
  </si>
  <si>
    <t>Kinder in Alleinerziehendenhaushalten</t>
  </si>
  <si>
    <t>/</t>
  </si>
  <si>
    <t>in % aller Kinder</t>
  </si>
  <si>
    <t>in % der Kinder in Alleinerziehendenhaushalten</t>
  </si>
  <si>
    <t>Quelle: Statistische Ämter des Bundes und der Länder, Mikrozensus</t>
  </si>
  <si>
    <t>2) Migrationshintergrund: Kind selbst oder mindestens ein Elternteil im Ausland geboren oder nicht deutsche Familiensprache.</t>
  </si>
  <si>
    <t>3) Kein Partner der Bezugsperson im Haushalt.</t>
  </si>
  <si>
    <t>Unter 1-Jährige</t>
  </si>
  <si>
    <t>1-Jährige</t>
  </si>
  <si>
    <t>2-Jährige</t>
  </si>
  <si>
    <t>3-Jährige</t>
  </si>
  <si>
    <t>4-Jährige</t>
  </si>
  <si>
    <t>5-Jährige</t>
  </si>
  <si>
    <r>
      <t>An der Betreuung von
Kindern beteiligte Akteure</t>
    </r>
    <r>
      <rPr>
        <vertAlign val="superscript"/>
        <sz val="9"/>
        <rFont val="Arial"/>
        <family val="2"/>
      </rPr>
      <t>1)</t>
    </r>
  </si>
  <si>
    <r>
      <t>Insgesamt</t>
    </r>
    <r>
      <rPr>
        <vertAlign val="superscript"/>
        <sz val="9"/>
        <color theme="1"/>
        <rFont val="Arial"/>
        <family val="2"/>
      </rPr>
      <t>2)</t>
    </r>
  </si>
  <si>
    <r>
      <t>Höchster allgemeinbildender Schulabschluss der Eltern</t>
    </r>
    <r>
      <rPr>
        <vertAlign val="superscript"/>
        <sz val="9"/>
        <rFont val="Arial"/>
        <family val="2"/>
      </rPr>
      <t>3)</t>
    </r>
  </si>
  <si>
    <r>
      <t>Migrationshintergrund</t>
    </r>
    <r>
      <rPr>
        <vertAlign val="superscript"/>
        <sz val="9"/>
        <rFont val="Arial"/>
        <family val="2"/>
      </rPr>
      <t>4)</t>
    </r>
  </si>
  <si>
    <t>2) Mittelwert der einzelnen Alterskategorien.</t>
  </si>
  <si>
    <t>Tab. C1-1A: Angaben der Eltern darüber, wer das Kind normalerweise* betreut, 2017 nach Alter des Kindes, höchstem allgemeinbildenden Schulabschluss der Eltern und Migrationshintergrund (in %)</t>
  </si>
  <si>
    <t>Ausschließlich Eltern</t>
  </si>
  <si>
    <t>Geschwister</t>
  </si>
  <si>
    <t>Sonstige Helfende</t>
  </si>
  <si>
    <t>Kindertagesbetreuung</t>
  </si>
  <si>
    <t>Quelle: DJI, KiBS 2017, gewichtete Daten</t>
  </si>
  <si>
    <t>Keine Großeltern vorhanden</t>
  </si>
  <si>
    <t>Tab. C1-7web: Angaben der Eltern zum Wunsch nach (stärkerer) Betreuung durch die Großeltern sowie Gründe, die dem Wunsch entgegenstehen, 2017 (in %)</t>
  </si>
  <si>
    <t>* Personen in Elternzeit werden gemeinsam mit Nichterwerbspersonen und Erwerbslosen zur Kategorie der Nichterwerbstätigen zusammengefasst. Die Abgrenzung von Voll- und Teilzeitbeschäftigung beruht auf der Einstufung der Befragten.</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</si>
  <si>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</si>
  <si>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</si>
  <si>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C1-6web: Am 31.12. bestehende Hilfen zur Erziehung für unter 6-Jährige sowie Eingliederungshilfe für seelisch behinderte Kinder 2016 nach Altersgruppen, Geschlecht, Migrationshintergrund, Transferleistungsbezug und Familienstatus</t>
  </si>
  <si>
    <t>Tab. C1-8web: Häufigkeit von bildungsförderlichen Aktivitäten mit 3-Jährigen 2015 nach Art der Aktivität, Geschlecht, höchstem allgemeinbildenden Schulabschluss der Eltern und Migrationshintergrund (in %)</t>
  </si>
  <si>
    <t>Niedrig/Mittel</t>
  </si>
  <si>
    <t>3) Höchster allgemeinbildender Schulabschluss der Eltern: Niedrig/Mittel = Ohne Abschluss/Hauptschulabschluss/Mittlerer Abschluss, Hoch = (Fach-)Hochschulreife.</t>
  </si>
  <si>
    <t>4) Migrationshintergrund: Kind selbst oder mindestens ein Elternteil im Ausland geboren oder nichtdeutsche Familiensprache.</t>
  </si>
  <si>
    <t>1) Die Aufsummierung der Daten zum Migrationshintergrund und zum Transferleistungsbezug weicht bei der Erziehungsberatung jeweils von dem Gesamtergebnis ab, da bei einer Beratung Informationen zur Lebenssituation weggelassen werden können, wenn diese nicht vollständig vorliegen.</t>
  </si>
  <si>
    <t>2) Die Prozentwerte beziehen sich auf die Anzahl der Familien, die Veränderungen gegenüber 2008 hingegen auf die Anzahl der unter 6-jährigen Kinder in diesen Familien.</t>
  </si>
  <si>
    <t>1) Höchster allgemeinbildender Schulabschluss der Eltern: Niedrig/Mittel = Ohne Abschluss/Hauptschulabschluss/Mittlerer Abschluss, Hoch = (Fach-)Hochschulreife.</t>
  </si>
  <si>
    <t>Quelle: LIfBi, NEPS, Startkohorte 1, Welle 4 (2015), doi:10.5157/NEPS:SC1:5.0.0, gewichtete Daten, eigene Berechnungen</t>
  </si>
  <si>
    <r>
      <t>Hilfen für Familien</t>
    </r>
    <r>
      <rPr>
        <vertAlign val="superscript"/>
        <sz val="9"/>
        <rFont val="Arial"/>
        <family val="2"/>
      </rPr>
      <t>2)</t>
    </r>
  </si>
  <si>
    <r>
      <t>Erziehungsberatung (§ 28 SGB VIII)</t>
    </r>
    <r>
      <rPr>
        <vertAlign val="superscript"/>
        <sz val="9"/>
        <rFont val="Arial"/>
        <family val="2"/>
      </rPr>
      <t>1)</t>
    </r>
  </si>
  <si>
    <t>1) Mehrfachnennungen möglich. Sonstige Helfende: bezahlte Helferinnen und Helfer oder unbezahlte Helferinnen und Helfer, Kindertagesbetreuung: Kindertageseinrichtung oder Kindertagespflege.</t>
  </si>
  <si>
    <t>Unter 3-Jährige</t>
  </si>
  <si>
    <t>Über 3-Jährige</t>
  </si>
  <si>
    <t>Heimerziehung, sonstige betreute Wohnform (§34 SGB VIII)</t>
  </si>
  <si>
    <t>Eltern zusammen-lebend</t>
  </si>
  <si>
    <t>Unter
3-Jährige</t>
  </si>
  <si>
    <t>Eltern verstorben/
unbekannt</t>
  </si>
  <si>
    <t>Ausländ. HK/
dt. Sprache</t>
  </si>
  <si>
    <t>Ausländ. HK/
n. dt. Sprache</t>
  </si>
  <si>
    <t>Kein</t>
  </si>
  <si>
    <t>(Mehrmals)
täglich</t>
  </si>
  <si>
    <t>(Mehrmals)
wöchentlich</t>
  </si>
  <si>
    <t>Seltener oder nie</t>
  </si>
  <si>
    <t>Tab. C1-5web: Kinder unter 6 Jahren in Alleinerziehendenhaushalten* 2006 und 2016 nach Geschlecht der Alleinerziehenden und Altersgruppen</t>
  </si>
  <si>
    <t>* Als Alleinerziehendenhaushalte zählen alle Haushalte, in denen Mütter oder Väter ohne Ehe- oder Lebenspartner mit mindestens einem Kind zusammenleben, unabhängig davon, wer im juristischen Sinn für das Kind sorgeberechtigt ist.</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</si>
  <si>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</si>
  <si>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</si>
  <si>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</si>
  <si>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</si>
  <si>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</si>
  <si>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</si>
  <si>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</si>
  <si>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</si>
  <si>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</si>
  <si>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</si>
  <si>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</si>
  <si>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</si>
  <si>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</si>
  <si>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</si>
  <si>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</si>
  <si>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</si>
  <si>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</si>
  <si>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C1-1A: Angaben der Eltern darüber, wer das Kind normalerweise betreut, 2017 nach Alter des Kindes, höchstem allgemeinbildenden Schulabschluss der Eltern und Migrationshintergrund (in %)</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</si>
  <si>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</si>
  <si>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</si>
  <si>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C1-5web: Kinder unter 6 Jahren in Alleinerziehendenhaushalten 2006 und 2016 nach Geschlecht der Alleinerziehenden und Altersgruppen</t>
  </si>
  <si>
    <t>Großeltern sind in irgendeiner Form an der Betreuung beteiligt</t>
  </si>
  <si>
    <t>Ja</t>
  </si>
  <si>
    <t>Nein</t>
  </si>
  <si>
    <t>Tab. C1-2A: Erwerbskonstellationen* in Paarfamilien** mit Kindern unter 6 Jahren 2006 und 2016 nach Alter des jüngsten Kindes</t>
  </si>
  <si>
    <t>Tab. C1-2A: Erwerbskonstellationen in Paarfamilien mit Kindern unter 6 Jahren 2006 und 2016 nach Alter des jüngsten Kindes</t>
  </si>
  <si>
    <t>Zurück zum Inhalt</t>
  </si>
  <si>
    <r>
      <t>0</t>
    </r>
    <r>
      <rPr>
        <sz val="9"/>
        <color theme="1"/>
        <rFont val="Calibri"/>
        <family val="2"/>
      </rPr>
      <t>–</t>
    </r>
    <r>
      <rPr>
        <sz val="9"/>
        <color theme="1"/>
        <rFont val="Arial"/>
        <family val="2"/>
      </rPr>
      <t>11 Monate</t>
    </r>
  </si>
  <si>
    <t>12–35 Monate</t>
  </si>
  <si>
    <t>36–71 Monate</t>
  </si>
  <si>
    <t>Aktivität/
Personengruppe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</si>
</sst>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0_);\(#,##0\)"/>
    <numFmt numFmtId="165" formatCode="#\ ###\ ##0;\-#\ ###\ ##0;\-;@"/>
    <numFmt numFmtId="166" formatCode="0.0"/>
    <numFmt numFmtId="167" formatCode="#\ ###\ ##0\ ;\-#\ ###\ ##0\ ;&quot; – &quot;"/>
    <numFmt numFmtId="168" formatCode="###########0;\-###########0;&quot;-&quot;"/>
    <numFmt numFmtId="169" formatCode="#,##0_ ;\-#,##0\ "/>
    <numFmt numFmtId="170" formatCode="\+0;\-0;0"/>
    <numFmt numFmtId="171" formatCode="##\ ##"/>
    <numFmt numFmtId="172" formatCode="##\ ##\ #"/>
    <numFmt numFmtId="173" formatCode="##\ ##\ ##"/>
    <numFmt numFmtId="174" formatCode="##\ ##\ ##\ ###"/>
    <numFmt numFmtId="175" formatCode="\ #\ ###\ ###\ ##0\ \ ;\ \–###\ ###\ ##0\ \ ;\ * \–\ \ ;\ * @\ \ "/>
    <numFmt numFmtId="176" formatCode="_(* #,##0.00_);_(* \(#,##0.00\);_(* &quot;-&quot;??_);_(@_)"/>
    <numFmt numFmtId="177" formatCode="_-* #,##0.00\ [$€-1]_-;\-* #,##0.00\ [$€-1]_-;_-* &quot;-&quot;??\ [$€-1]_-"/>
    <numFmt numFmtId="178" formatCode="_(&quot;€&quot;* #,##0.00_);_(&quot;€&quot;* \(#,##0.00\);_(&quot;€&quot;* &quot;-&quot;??_);_(@_)"/>
    <numFmt numFmtId="179" formatCode="_-* #,##0.00\ _D_M_-;\-* #,##0.00\ _D_M_-;_-* &quot;-&quot;??\ _D_M_-;_-@_-"/>
    <numFmt numFmtId="180" formatCode="###\ ###\ ###\ \ ;\-###\ ###\ ###\ \ ;\-\ \ ;@\ *."/>
    <numFmt numFmtId="181" formatCode="#,##0.0"/>
    <numFmt numFmtId="182" formatCode="###0"/>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0"/>
      <color theme="10"/>
      <name val="Courier"/>
      <family val="3"/>
    </font>
    <font>
      <u/>
      <sz val="10"/>
      <color theme="10"/>
      <name val="Arial"/>
      <family val="2"/>
    </font>
    <font>
      <sz val="10"/>
      <name val="Arial"/>
      <family val="2"/>
    </font>
    <font>
      <sz val="9"/>
      <name val="Arial"/>
      <family val="2"/>
    </font>
    <font>
      <b/>
      <sz val="10"/>
      <name val="Arial"/>
      <family val="2"/>
    </font>
    <font>
      <vertAlign val="superscript"/>
      <sz val="9"/>
      <name val="Arial"/>
      <family val="2"/>
    </font>
    <font>
      <sz val="8.5"/>
      <name val="Arial"/>
      <family val="2"/>
    </font>
    <font>
      <sz val="9"/>
      <color theme="1"/>
      <name val="Arial"/>
      <family val="2"/>
    </font>
    <font>
      <sz val="11"/>
      <color theme="1"/>
      <name val="Arial"/>
      <family val="2"/>
    </font>
    <font>
      <vertAlign val="superscript"/>
      <sz val="9"/>
      <color theme="1"/>
      <name val="Arial"/>
      <family val="2"/>
    </font>
    <font>
      <u/>
      <sz val="10"/>
      <color rgb="FF0000FF"/>
      <name val="Arial"/>
      <family val="2"/>
    </font>
    <font>
      <sz val="10"/>
      <name val="Arial"/>
      <family val="2"/>
    </font>
    <font>
      <sz val="8"/>
      <name val="Arial"/>
      <family val="2"/>
    </font>
    <font>
      <b/>
      <sz val="11"/>
      <color rgb="FFFF0000"/>
      <name val="Calibri"/>
      <family val="2"/>
      <scheme val="minor"/>
    </font>
    <font>
      <sz val="10"/>
      <color indexed="8"/>
      <name val="Arial"/>
      <family val="2"/>
    </font>
    <font>
      <sz val="11"/>
      <color indexed="8"/>
      <name val="Calibri"/>
      <family val="2"/>
    </font>
    <font>
      <sz val="8"/>
      <name val="Times New Roman"/>
      <family val="1"/>
    </font>
    <font>
      <sz val="10"/>
      <color indexed="9"/>
      <name val="Arial"/>
      <family val="2"/>
    </font>
    <font>
      <sz val="11"/>
      <color indexed="9"/>
      <name val="Calibri"/>
      <family val="2"/>
    </font>
    <font>
      <b/>
      <sz val="11"/>
      <color indexed="63"/>
      <name val="Calibri"/>
      <family val="2"/>
    </font>
    <font>
      <sz val="7"/>
      <name val="Arial"/>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u/>
      <sz val="10"/>
      <color indexed="12"/>
      <name val="Arial"/>
      <family val="2"/>
    </font>
    <font>
      <sz val="11"/>
      <color indexed="19"/>
      <name val="Calibri"/>
      <family val="2"/>
    </font>
    <font>
      <sz val="11"/>
      <color indexed="20"/>
      <name val="Calibri"/>
      <family val="2"/>
    </font>
    <font>
      <sz val="10"/>
      <name val="Helvetica-Narrow"/>
      <family val="2"/>
    </font>
    <font>
      <sz val="10"/>
      <name val="MetaNormalLF-Roman"/>
    </font>
    <font>
      <sz val="12"/>
      <name val="MetaNormalLF-Roman"/>
    </font>
    <font>
      <sz val="12"/>
      <name val="Arial"/>
      <family val="2"/>
    </font>
    <font>
      <sz val="10"/>
      <name val="Courier"/>
      <family val="3"/>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5"/>
      <color indexed="8"/>
      <name val="Arial"/>
      <family val="2"/>
    </font>
    <font>
      <b/>
      <sz val="14"/>
      <color rgb="FFFF0000"/>
      <name val="Arial"/>
      <family val="2"/>
    </font>
    <font>
      <b/>
      <sz val="9"/>
      <name val="Arial"/>
      <family val="2"/>
    </font>
    <font>
      <sz val="9"/>
      <color indexed="8"/>
      <name val="Arial"/>
      <family val="2"/>
    </font>
    <font>
      <sz val="10"/>
      <name val="Arial"/>
      <family val="2"/>
    </font>
    <font>
      <sz val="10"/>
      <color rgb="FFFF0000"/>
      <name val="Arial"/>
      <family val="2"/>
    </font>
    <font>
      <sz val="8.5"/>
      <color theme="1"/>
      <name val="Arial"/>
      <family val="2"/>
    </font>
    <font>
      <sz val="9"/>
      <color theme="1"/>
      <name val="Calibri"/>
      <family val="2"/>
      <scheme val="minor"/>
    </font>
    <font>
      <sz val="11"/>
      <name val="Arial"/>
      <family val="2"/>
    </font>
    <font>
      <b/>
      <sz val="9"/>
      <name val="Symbol"/>
      <family val="1"/>
      <charset val="2"/>
    </font>
    <font>
      <sz val="11"/>
      <color rgb="FF000000"/>
      <name val="Calibri"/>
      <family val="2"/>
    </font>
    <font>
      <b/>
      <sz val="11"/>
      <color rgb="FF000000"/>
      <name val="Arial"/>
      <family val="2"/>
    </font>
    <font>
      <sz val="10"/>
      <name val="Arial"/>
      <family val="2"/>
    </font>
    <font>
      <sz val="11"/>
      <color rgb="FF000000"/>
      <name val="Arial"/>
      <family val="2"/>
    </font>
    <font>
      <sz val="9"/>
      <color rgb="FF000000"/>
      <name val="Calibri"/>
      <family val="2"/>
    </font>
    <font>
      <sz val="9"/>
      <color theme="1"/>
      <name val="Calibri"/>
      <family val="2"/>
    </font>
  </fonts>
  <fills count="36">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C5D9F1"/>
        <bgColor rgb="FF000000"/>
      </patternFill>
    </fill>
    <fill>
      <patternFill patternType="solid">
        <fgColor rgb="FFBFBFBF"/>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dashDot">
        <color indexed="64"/>
      </right>
      <top/>
      <bottom/>
      <diagonal/>
    </border>
    <border>
      <left/>
      <right style="thin">
        <color indexed="62"/>
      </right>
      <top/>
      <bottom style="thin">
        <color indexed="61"/>
      </bottom>
      <diagonal/>
    </border>
    <border>
      <left style="thin">
        <color indexed="62"/>
      </left>
      <right/>
      <top/>
      <bottom style="thin">
        <color indexed="64"/>
      </bottom>
      <diagonal/>
    </border>
    <border>
      <left/>
      <right style="thin">
        <color indexed="62"/>
      </right>
      <top/>
      <bottom/>
      <diagonal/>
    </border>
    <border>
      <left style="thin">
        <color indexed="62"/>
      </left>
      <right/>
      <top/>
      <bottom/>
      <diagonal/>
    </border>
    <border>
      <left/>
      <right/>
      <top/>
      <bottom style="thin">
        <color indexed="61"/>
      </bottom>
      <diagonal/>
    </border>
  </borders>
  <cellStyleXfs count="962">
    <xf numFmtId="0" fontId="0" fillId="0" borderId="0"/>
    <xf numFmtId="164" fontId="7" fillId="0" borderId="0" applyNumberForma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171" fontId="23" fillId="0" borderId="14">
      <alignment horizontal="left"/>
    </xf>
    <xf numFmtId="171" fontId="23" fillId="0" borderId="14">
      <alignment horizontal="left"/>
    </xf>
    <xf numFmtId="171" fontId="23" fillId="0" borderId="16">
      <alignment horizontal="left"/>
    </xf>
    <xf numFmtId="171" fontId="23" fillId="0" borderId="16">
      <alignment horizontal="left"/>
    </xf>
    <xf numFmtId="171" fontId="23" fillId="0" borderId="14">
      <alignment horizontal="left"/>
    </xf>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172" fontId="23" fillId="0" borderId="14">
      <alignment horizontal="left"/>
    </xf>
    <xf numFmtId="172" fontId="23" fillId="0" borderId="14">
      <alignment horizontal="left"/>
    </xf>
    <xf numFmtId="172" fontId="23" fillId="0" borderId="16">
      <alignment horizontal="left"/>
    </xf>
    <xf numFmtId="172" fontId="23" fillId="0" borderId="16">
      <alignment horizontal="left"/>
    </xf>
    <xf numFmtId="172" fontId="23" fillId="0" borderId="14">
      <alignment horizontal="left"/>
    </xf>
    <xf numFmtId="173" fontId="23" fillId="0" borderId="14">
      <alignment horizontal="left"/>
    </xf>
    <xf numFmtId="173" fontId="23" fillId="0" borderId="14">
      <alignment horizontal="left"/>
    </xf>
    <xf numFmtId="173" fontId="23" fillId="0" borderId="16">
      <alignment horizontal="left"/>
    </xf>
    <xf numFmtId="173" fontId="23" fillId="0" borderId="16">
      <alignment horizontal="left"/>
    </xf>
    <xf numFmtId="173" fontId="23" fillId="0" borderId="14">
      <alignment horizontal="left"/>
    </xf>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174" fontId="23" fillId="0" borderId="14">
      <alignment horizontal="left"/>
    </xf>
    <xf numFmtId="174" fontId="23" fillId="0" borderId="14">
      <alignment horizontal="left"/>
    </xf>
    <xf numFmtId="174" fontId="23" fillId="0" borderId="16">
      <alignment horizontal="left"/>
    </xf>
    <xf numFmtId="174" fontId="23" fillId="0" borderId="16">
      <alignment horizontal="left"/>
    </xf>
    <xf numFmtId="174" fontId="23" fillId="0" borderId="14">
      <alignment horizontal="left"/>
    </xf>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6" fillId="17" borderId="17" applyNumberFormat="0" applyAlignment="0" applyProtection="0"/>
    <xf numFmtId="175" fontId="27" fillId="0" borderId="0">
      <alignment horizontal="right"/>
    </xf>
    <xf numFmtId="0" fontId="28" fillId="17" borderId="18" applyNumberFormat="0" applyAlignment="0" applyProtection="0"/>
    <xf numFmtId="0" fontId="19" fillId="0" borderId="14"/>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29" fillId="24" borderId="18" applyNumberFormat="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0" applyNumberForma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0" fontId="32" fillId="32" borderId="0">
      <alignment horizontal="right" vertical="top" wrapText="1"/>
    </xf>
    <xf numFmtId="0" fontId="33" fillId="13"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7" fillId="0" borderId="0" applyNumberFormat="0" applyFill="0" applyBorder="0" applyAlignment="0" applyProtection="0"/>
    <xf numFmtId="0" fontId="34" fillId="0" borderId="0" applyNumberFormat="0" applyFill="0" applyBorder="0" applyAlignment="0" applyProtection="0">
      <alignment vertical="top"/>
      <protection locked="0"/>
    </xf>
    <xf numFmtId="0" fontId="8" fillId="0" borderId="0" applyNumberForma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33" borderId="4">
      <alignment wrapText="1"/>
    </xf>
    <xf numFmtId="0" fontId="19" fillId="33" borderId="8"/>
    <xf numFmtId="0" fontId="19" fillId="33" borderId="1"/>
    <xf numFmtId="0" fontId="19" fillId="33" borderId="10">
      <alignment horizontal="center" wrapText="1"/>
    </xf>
    <xf numFmtId="0" fontId="35" fillId="24" borderId="0" applyNumberFormat="0" applyBorder="0" applyAlignment="0" applyProtection="0"/>
    <xf numFmtId="0" fontId="9" fillId="0" borderId="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3" borderId="14"/>
    <xf numFmtId="0" fontId="36" fillId="12" borderId="0" applyNumberFormat="0" applyBorder="0" applyAlignment="0" applyProtection="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5"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3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21" fillId="0" borderId="0"/>
    <xf numFmtId="0" fontId="21" fillId="0" borderId="0"/>
    <xf numFmtId="0" fontId="21" fillId="0" borderId="0"/>
    <xf numFmtId="0" fontId="21" fillId="0" borderId="0"/>
    <xf numFmtId="0" fontId="40" fillId="0" borderId="0"/>
    <xf numFmtId="0" fontId="9" fillId="0" borderId="0"/>
    <xf numFmtId="0" fontId="5" fillId="0" borderId="0"/>
    <xf numFmtId="0" fontId="5" fillId="0" borderId="0"/>
    <xf numFmtId="0" fontId="21" fillId="0" borderId="0"/>
    <xf numFmtId="0" fontId="21" fillId="0" borderId="0"/>
    <xf numFmtId="0" fontId="21" fillId="0" borderId="0"/>
    <xf numFmtId="0" fontId="6" fillId="0" borderId="0"/>
    <xf numFmtId="0" fontId="9" fillId="0" borderId="0" applyNumberFormat="0" applyFont="0" applyFill="0" applyBorder="0" applyAlignment="0" applyProtection="0"/>
    <xf numFmtId="165" fontId="3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33" borderId="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180" fontId="19" fillId="0" borderId="0">
      <alignment vertical="center"/>
    </xf>
    <xf numFmtId="0" fontId="47" fillId="0" borderId="0" applyNumberFormat="0" applyFill="0" applyBorder="0" applyAlignment="0" applyProtection="0"/>
    <xf numFmtId="0" fontId="48" fillId="34" borderId="25" applyNumberFormat="0" applyAlignment="0" applyProtection="0"/>
    <xf numFmtId="0" fontId="18" fillId="0" borderId="0"/>
    <xf numFmtId="9" fontId="18" fillId="0" borderId="0" applyFont="0" applyFill="0" applyBorder="0" applyAlignment="0" applyProtection="0"/>
    <xf numFmtId="0" fontId="4" fillId="0" borderId="0"/>
    <xf numFmtId="0" fontId="3" fillId="0" borderId="0"/>
    <xf numFmtId="0" fontId="53" fillId="0" borderId="0"/>
    <xf numFmtId="0" fontId="2"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6" fillId="0" borderId="0"/>
  </cellStyleXfs>
  <cellXfs count="427">
    <xf numFmtId="0" fontId="0" fillId="0" borderId="0" xfId="0"/>
    <xf numFmtId="165" fontId="10" fillId="0" borderId="0" xfId="2" applyNumberFormat="1" applyFont="1"/>
    <xf numFmtId="0" fontId="10" fillId="4" borderId="2" xfId="3" applyFont="1" applyFill="1" applyBorder="1" applyAlignment="1">
      <alignment vertical="center" wrapText="1"/>
    </xf>
    <xf numFmtId="0" fontId="10" fillId="0" borderId="7"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0" fillId="5" borderId="7" xfId="3" applyFont="1" applyFill="1" applyBorder="1" applyAlignment="1">
      <alignment horizontal="left" vertical="center" wrapText="1" indent="1"/>
    </xf>
    <xf numFmtId="1" fontId="10" fillId="0" borderId="8"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 fontId="10" fillId="0" borderId="10" xfId="3" applyNumberFormat="1"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0" fontId="10" fillId="8"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7" borderId="4" xfId="3" applyFont="1" applyFill="1" applyBorder="1" applyAlignment="1">
      <alignment horizontal="left" vertical="center" wrapText="1"/>
    </xf>
    <xf numFmtId="0" fontId="0" fillId="0" borderId="0" xfId="0"/>
    <xf numFmtId="167" fontId="14" fillId="0" borderId="7" xfId="0" applyNumberFormat="1" applyFont="1" applyFill="1" applyBorder="1" applyAlignment="1">
      <alignment horizontal="left"/>
    </xf>
    <xf numFmtId="167" fontId="14" fillId="5" borderId="7" xfId="0" applyNumberFormat="1" applyFont="1" applyFill="1" applyBorder="1" applyAlignment="1">
      <alignment horizontal="left"/>
    </xf>
    <xf numFmtId="168" fontId="14" fillId="4" borderId="2" xfId="0" applyNumberFormat="1" applyFont="1" applyFill="1" applyBorder="1" applyAlignment="1">
      <alignment vertical="center"/>
    </xf>
    <xf numFmtId="0" fontId="14" fillId="4" borderId="2" xfId="0" applyFont="1" applyFill="1" applyBorder="1" applyAlignment="1">
      <alignment vertical="center"/>
    </xf>
    <xf numFmtId="0" fontId="14" fillId="3" borderId="2" xfId="0" applyFont="1" applyFill="1" applyBorder="1" applyAlignment="1">
      <alignment horizontal="left" vertical="center"/>
    </xf>
    <xf numFmtId="0" fontId="20" fillId="0" borderId="0" xfId="0" applyFont="1"/>
    <xf numFmtId="3" fontId="10" fillId="0" borderId="8" xfId="3" applyNumberFormat="1" applyFont="1" applyFill="1" applyBorder="1" applyAlignment="1">
      <alignment horizontal="right" vertical="center" wrapText="1" indent="1"/>
    </xf>
    <xf numFmtId="166" fontId="10" fillId="0" borderId="15" xfId="3" applyNumberFormat="1" applyFont="1" applyFill="1" applyBorder="1" applyAlignment="1">
      <alignment horizontal="right" vertical="center" wrapText="1" indent="1"/>
    </xf>
    <xf numFmtId="3" fontId="10" fillId="2" borderId="8" xfId="3" applyNumberFormat="1" applyFont="1" applyFill="1" applyBorder="1" applyAlignment="1">
      <alignment horizontal="right" vertical="center" wrapText="1" indent="1"/>
    </xf>
    <xf numFmtId="3" fontId="10" fillId="0" borderId="12" xfId="3" applyNumberFormat="1" applyFont="1" applyFill="1" applyBorder="1" applyAlignment="1">
      <alignment horizontal="right" vertical="center" wrapText="1" indent="1"/>
    </xf>
    <xf numFmtId="0" fontId="10" fillId="2" borderId="5"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10" borderId="7" xfId="3" applyFont="1" applyFill="1" applyBorder="1" applyAlignment="1">
      <alignment horizontal="left" vertical="center" wrapText="1"/>
    </xf>
    <xf numFmtId="0" fontId="10" fillId="5" borderId="7" xfId="3" applyFont="1" applyFill="1" applyBorder="1" applyAlignment="1">
      <alignment horizontal="left" vertical="center" wrapText="1"/>
    </xf>
    <xf numFmtId="2" fontId="10" fillId="2" borderId="10" xfId="3" applyNumberFormat="1" applyFont="1" applyFill="1" applyBorder="1" applyAlignment="1">
      <alignment horizontal="center" vertical="center" wrapText="1"/>
    </xf>
    <xf numFmtId="2" fontId="10" fillId="2" borderId="13" xfId="6" applyNumberFormat="1" applyFont="1" applyFill="1" applyBorder="1" applyAlignment="1">
      <alignment horizontal="center" vertical="center" wrapText="1"/>
    </xf>
    <xf numFmtId="0" fontId="10" fillId="3" borderId="2" xfId="3" applyFont="1" applyFill="1" applyBorder="1" applyAlignment="1">
      <alignment horizontal="center" vertical="center" wrapText="1"/>
    </xf>
    <xf numFmtId="49" fontId="10" fillId="0" borderId="7" xfId="3" applyNumberFormat="1" applyFont="1" applyFill="1" applyBorder="1" applyAlignment="1">
      <alignment horizontal="left" vertical="center" wrapText="1"/>
    </xf>
    <xf numFmtId="3" fontId="10" fillId="0" borderId="7" xfId="7" applyNumberFormat="1" applyFont="1" applyFill="1" applyBorder="1" applyAlignment="1">
      <alignment horizontal="right" vertical="center" wrapText="1" indent="1"/>
    </xf>
    <xf numFmtId="49" fontId="10" fillId="2" borderId="7" xfId="3" applyNumberFormat="1" applyFont="1" applyFill="1" applyBorder="1" applyAlignment="1">
      <alignment horizontal="left" vertical="center" wrapText="1"/>
    </xf>
    <xf numFmtId="3" fontId="10" fillId="2" borderId="7" xfId="7" applyNumberFormat="1" applyFont="1" applyFill="1" applyBorder="1" applyAlignment="1">
      <alignment horizontal="right" vertical="center" wrapText="1" indent="1"/>
    </xf>
    <xf numFmtId="3" fontId="10" fillId="2" borderId="12" xfId="7" applyNumberFormat="1" applyFont="1" applyFill="1" applyBorder="1" applyAlignment="1">
      <alignment horizontal="right" vertical="center" wrapText="1" indent="1"/>
    </xf>
    <xf numFmtId="3" fontId="10" fillId="0" borderId="12" xfId="7" applyNumberFormat="1" applyFont="1" applyFill="1" applyBorder="1" applyAlignment="1">
      <alignment horizontal="right" vertical="center" wrapText="1" indent="1"/>
    </xf>
    <xf numFmtId="3" fontId="10" fillId="2" borderId="13" xfId="7" applyNumberFormat="1" applyFont="1" applyFill="1" applyBorder="1" applyAlignment="1">
      <alignment horizontal="right" vertical="center" wrapText="1" indent="1"/>
    </xf>
    <xf numFmtId="3" fontId="10" fillId="0" borderId="13" xfId="7" applyNumberFormat="1" applyFont="1" applyFill="1" applyBorder="1" applyAlignment="1">
      <alignment horizontal="right" vertical="center" wrapText="1" indent="1"/>
    </xf>
    <xf numFmtId="49" fontId="10" fillId="2" borderId="9" xfId="3" applyNumberFormat="1" applyFont="1" applyFill="1" applyBorder="1" applyAlignment="1">
      <alignment horizontal="left" vertical="center" wrapText="1"/>
    </xf>
    <xf numFmtId="3" fontId="10" fillId="2" borderId="10" xfId="3" applyNumberFormat="1" applyFont="1" applyFill="1" applyBorder="1" applyAlignment="1">
      <alignment horizontal="right" vertical="center" wrapText="1" indent="1"/>
    </xf>
    <xf numFmtId="49" fontId="10" fillId="3" borderId="0" xfId="3" applyNumberFormat="1" applyFont="1" applyFill="1" applyBorder="1" applyAlignment="1">
      <alignment horizontal="left" vertical="center" wrapText="1"/>
    </xf>
    <xf numFmtId="170" fontId="10" fillId="0" borderId="0" xfId="7" applyNumberFormat="1" applyFont="1" applyFill="1" applyBorder="1" applyAlignment="1">
      <alignment horizontal="right" vertical="center" wrapText="1" indent="1"/>
    </xf>
    <xf numFmtId="170" fontId="10" fillId="2" borderId="12" xfId="7" applyNumberFormat="1" applyFont="1" applyFill="1" applyBorder="1" applyAlignment="1">
      <alignment horizontal="right" vertical="center" wrapText="1" indent="1"/>
    </xf>
    <xf numFmtId="170" fontId="10" fillId="0" borderId="13" xfId="7" applyNumberFormat="1" applyFont="1" applyFill="1" applyBorder="1" applyAlignment="1">
      <alignment horizontal="right" vertical="center" wrapText="1" indent="1"/>
    </xf>
    <xf numFmtId="170" fontId="10" fillId="2" borderId="13" xfId="7" applyNumberFormat="1" applyFont="1" applyFill="1" applyBorder="1" applyAlignment="1">
      <alignment horizontal="right" vertical="center" wrapText="1" indent="1"/>
    </xf>
    <xf numFmtId="0" fontId="11" fillId="0" borderId="0" xfId="927" applyFont="1" applyBorder="1" applyAlignment="1">
      <alignment vertical="center" wrapText="1"/>
    </xf>
    <xf numFmtId="0" fontId="18" fillId="0" borderId="0" xfId="927" applyAlignment="1">
      <alignment vertical="center"/>
    </xf>
    <xf numFmtId="1" fontId="10" fillId="2" borderId="14" xfId="3" applyNumberFormat="1" applyFont="1" applyFill="1" applyBorder="1" applyAlignment="1">
      <alignment horizontal="center" vertical="center" wrapText="1"/>
    </xf>
    <xf numFmtId="0" fontId="18" fillId="0" borderId="0" xfId="927"/>
    <xf numFmtId="0" fontId="10" fillId="2" borderId="14"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166" fontId="10" fillId="0" borderId="2" xfId="3" applyNumberFormat="1" applyFont="1" applyFill="1" applyBorder="1" applyAlignment="1">
      <alignment vertical="center" wrapText="1"/>
    </xf>
    <xf numFmtId="166" fontId="10" fillId="0" borderId="5" xfId="3" applyNumberFormat="1" applyFont="1" applyFill="1" applyBorder="1" applyAlignment="1">
      <alignment horizontal="right" vertical="center" wrapText="1" indent="1"/>
    </xf>
    <xf numFmtId="166" fontId="10" fillId="2" borderId="0" xfId="3" applyNumberFormat="1" applyFont="1" applyFill="1" applyBorder="1" applyAlignment="1">
      <alignment vertical="center" wrapText="1"/>
    </xf>
    <xf numFmtId="166" fontId="10" fillId="2" borderId="8" xfId="3" applyNumberFormat="1" applyFont="1" applyFill="1" applyBorder="1" applyAlignment="1">
      <alignment horizontal="right" vertical="center" wrapText="1" indent="1"/>
    </xf>
    <xf numFmtId="166" fontId="10" fillId="2" borderId="12" xfId="3" applyNumberFormat="1" applyFont="1" applyFill="1" applyBorder="1" applyAlignment="1">
      <alignment horizontal="right" vertical="center" wrapText="1" indent="1"/>
    </xf>
    <xf numFmtId="166" fontId="10" fillId="0" borderId="0" xfId="3" applyNumberFormat="1" applyFont="1" applyFill="1" applyBorder="1" applyAlignment="1">
      <alignment vertical="center" wrapText="1"/>
    </xf>
    <xf numFmtId="166" fontId="10" fillId="0" borderId="8" xfId="3" applyNumberFormat="1" applyFont="1" applyFill="1" applyBorder="1" applyAlignment="1">
      <alignment horizontal="right" vertical="center" wrapText="1" indent="1"/>
    </xf>
    <xf numFmtId="166" fontId="10" fillId="0" borderId="12" xfId="3" applyNumberFormat="1" applyFont="1" applyFill="1" applyBorder="1" applyAlignment="1">
      <alignment horizontal="right" vertical="center" wrapText="1" indent="1"/>
    </xf>
    <xf numFmtId="166" fontId="10" fillId="0" borderId="1" xfId="3" applyNumberFormat="1" applyFont="1" applyFill="1" applyBorder="1" applyAlignment="1">
      <alignment vertical="center" wrapText="1"/>
    </xf>
    <xf numFmtId="166" fontId="10" fillId="0" borderId="10" xfId="3" applyNumberFormat="1" applyFont="1" applyFill="1" applyBorder="1" applyAlignment="1">
      <alignment horizontal="right" vertical="center" wrapText="1" indent="1"/>
    </xf>
    <xf numFmtId="166" fontId="10" fillId="0" borderId="13" xfId="3" applyNumberFormat="1" applyFont="1" applyFill="1" applyBorder="1" applyAlignment="1">
      <alignment horizontal="right" vertical="center" wrapText="1" indent="1"/>
    </xf>
    <xf numFmtId="0" fontId="18" fillId="0" borderId="0" xfId="927" applyAlignment="1">
      <alignment horizontal="center"/>
    </xf>
    <xf numFmtId="0" fontId="18" fillId="0" borderId="0" xfId="927" applyFill="1"/>
    <xf numFmtId="0" fontId="14" fillId="0" borderId="7" xfId="927" applyFont="1" applyBorder="1" applyAlignment="1">
      <alignment horizontal="center" vertical="center"/>
    </xf>
    <xf numFmtId="0" fontId="9" fillId="4" borderId="2" xfId="927" applyFont="1" applyFill="1" applyBorder="1" applyAlignment="1">
      <alignment horizontal="center" vertical="center"/>
    </xf>
    <xf numFmtId="0" fontId="10" fillId="0" borderId="9" xfId="927" applyFont="1" applyFill="1" applyBorder="1" applyAlignment="1">
      <alignment horizontal="center" vertical="center"/>
    </xf>
    <xf numFmtId="3" fontId="14" fillId="0" borderId="13" xfId="927" applyNumberFormat="1" applyFont="1" applyBorder="1" applyAlignment="1">
      <alignment horizontal="right" vertical="center" indent="1"/>
    </xf>
    <xf numFmtId="0" fontId="14" fillId="0" borderId="7" xfId="927" applyFont="1" applyBorder="1" applyAlignment="1">
      <alignment horizontal="left" vertical="center" indent="1"/>
    </xf>
    <xf numFmtId="3" fontId="10" fillId="0" borderId="0" xfId="927" applyNumberFormat="1" applyFont="1"/>
    <xf numFmtId="0" fontId="10" fillId="0" borderId="0" xfId="927" applyFont="1"/>
    <xf numFmtId="0" fontId="14" fillId="0" borderId="9" xfId="927" applyFont="1" applyBorder="1" applyAlignment="1">
      <alignment horizontal="left" vertical="center" indent="1"/>
    </xf>
    <xf numFmtId="0" fontId="14" fillId="3" borderId="4" xfId="927" applyFont="1" applyFill="1" applyBorder="1" applyAlignment="1">
      <alignment vertical="center"/>
    </xf>
    <xf numFmtId="0" fontId="14" fillId="0" borderId="7" xfId="927" applyFont="1" applyBorder="1"/>
    <xf numFmtId="181" fontId="14" fillId="0" borderId="0" xfId="927" applyNumberFormat="1" applyFont="1" applyBorder="1" applyAlignment="1">
      <alignment horizontal="right" vertical="center" indent="1"/>
    </xf>
    <xf numFmtId="181" fontId="14" fillId="0" borderId="3" xfId="927" applyNumberFormat="1" applyFont="1" applyBorder="1" applyAlignment="1">
      <alignment horizontal="right" vertical="center" indent="1"/>
    </xf>
    <xf numFmtId="166" fontId="10" fillId="0" borderId="0" xfId="927" applyNumberFormat="1" applyFont="1"/>
    <xf numFmtId="1" fontId="14" fillId="0" borderId="0" xfId="928" applyNumberFormat="1" applyFont="1" applyBorder="1" applyAlignment="1">
      <alignment horizontal="right" vertical="center" indent="1"/>
    </xf>
    <xf numFmtId="1" fontId="14" fillId="0" borderId="3" xfId="928" applyNumberFormat="1" applyFont="1" applyBorder="1" applyAlignment="1">
      <alignment horizontal="right" vertical="center" indent="1"/>
    </xf>
    <xf numFmtId="1" fontId="10" fillId="0" borderId="1" xfId="3" applyNumberFormat="1" applyFont="1" applyFill="1" applyBorder="1" applyAlignment="1">
      <alignment horizontal="center" vertical="center" wrapText="1"/>
    </xf>
    <xf numFmtId="0" fontId="50" fillId="0" borderId="0" xfId="927" applyFont="1"/>
    <xf numFmtId="1" fontId="10" fillId="2" borderId="1"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0" fontId="0" fillId="0" borderId="0" xfId="0" applyBorder="1" applyAlignment="1"/>
    <xf numFmtId="0" fontId="0" fillId="0" borderId="0" xfId="0" applyBorder="1"/>
    <xf numFmtId="0" fontId="9" fillId="0" borderId="0" xfId="748" applyFont="1" applyBorder="1" applyAlignment="1">
      <alignment wrapText="1"/>
    </xf>
    <xf numFmtId="0" fontId="14" fillId="2" borderId="14" xfId="930" applyFont="1" applyFill="1" applyBorder="1" applyAlignment="1">
      <alignment horizontal="center" vertical="center"/>
    </xf>
    <xf numFmtId="0" fontId="14" fillId="2" borderId="3" xfId="930" applyFont="1" applyFill="1" applyBorder="1" applyAlignment="1">
      <alignment horizontal="center" vertical="center"/>
    </xf>
    <xf numFmtId="0" fontId="10" fillId="0" borderId="7" xfId="2" applyNumberFormat="1" applyFont="1" applyBorder="1" applyAlignment="1">
      <alignment vertical="center"/>
    </xf>
    <xf numFmtId="0" fontId="10" fillId="2" borderId="7" xfId="2" applyNumberFormat="1" applyFont="1" applyFill="1" applyBorder="1" applyAlignment="1">
      <alignment horizontal="left" vertical="center" wrapText="1" indent="1"/>
    </xf>
    <xf numFmtId="0" fontId="10" fillId="0" borderId="7" xfId="2" applyNumberFormat="1" applyFont="1" applyBorder="1" applyAlignment="1">
      <alignment horizontal="left" vertical="center" wrapText="1" indent="1"/>
    </xf>
    <xf numFmtId="0" fontId="14" fillId="4" borderId="2" xfId="930" applyFont="1" applyFill="1" applyBorder="1" applyAlignment="1">
      <alignment horizontal="center" vertical="center"/>
    </xf>
    <xf numFmtId="1" fontId="14" fillId="0" borderId="8" xfId="930" applyNumberFormat="1" applyFont="1" applyBorder="1" applyAlignment="1">
      <alignment horizontal="right" vertical="center" indent="1"/>
    </xf>
    <xf numFmtId="1" fontId="14" fillId="0" borderId="7" xfId="930" applyNumberFormat="1" applyFont="1" applyBorder="1" applyAlignment="1">
      <alignment horizontal="right" vertical="center" indent="1"/>
    </xf>
    <xf numFmtId="1" fontId="14" fillId="0" borderId="0" xfId="930" applyNumberFormat="1" applyFont="1" applyAlignment="1">
      <alignment horizontal="right" vertical="center" indent="1"/>
    </xf>
    <xf numFmtId="1" fontId="14" fillId="2" borderId="8" xfId="930" applyNumberFormat="1" applyFont="1" applyFill="1" applyBorder="1" applyAlignment="1">
      <alignment horizontal="right" vertical="center" indent="1"/>
    </xf>
    <xf numFmtId="1" fontId="14" fillId="2" borderId="7" xfId="930" applyNumberFormat="1" applyFont="1" applyFill="1" applyBorder="1" applyAlignment="1">
      <alignment horizontal="right" vertical="center" indent="1"/>
    </xf>
    <xf numFmtId="1" fontId="14" fillId="2" borderId="0" xfId="930" applyNumberFormat="1" applyFont="1" applyFill="1" applyAlignment="1">
      <alignment horizontal="right" vertical="center" indent="1"/>
    </xf>
    <xf numFmtId="0" fontId="14" fillId="3" borderId="4" xfId="930" applyFont="1" applyFill="1" applyBorder="1" applyAlignment="1">
      <alignment horizontal="center" vertical="center"/>
    </xf>
    <xf numFmtId="1" fontId="14" fillId="0" borderId="15" xfId="930" applyNumberFormat="1" applyFont="1" applyBorder="1" applyAlignment="1">
      <alignment horizontal="right" vertical="center" indent="1"/>
    </xf>
    <xf numFmtId="1" fontId="14" fillId="2" borderId="0" xfId="930" applyNumberFormat="1" applyFont="1" applyFill="1" applyBorder="1" applyAlignment="1">
      <alignment horizontal="right" vertical="center" indent="1"/>
    </xf>
    <xf numFmtId="1" fontId="14" fillId="0" borderId="1" xfId="930" applyNumberFormat="1" applyFont="1" applyBorder="1" applyAlignment="1">
      <alignment horizontal="right" vertical="center" indent="1"/>
    </xf>
    <xf numFmtId="3" fontId="10" fillId="0" borderId="7" xfId="3" applyNumberFormat="1" applyFont="1" applyFill="1" applyBorder="1" applyAlignment="1">
      <alignment horizontal="right" vertical="center" wrapText="1" indent="1"/>
    </xf>
    <xf numFmtId="3" fontId="10" fillId="2" borderId="7" xfId="3" applyNumberFormat="1" applyFont="1" applyFill="1" applyBorder="1" applyAlignment="1">
      <alignment horizontal="right" vertical="center" wrapText="1" indent="1"/>
    </xf>
    <xf numFmtId="3" fontId="10" fillId="2" borderId="9" xfId="7" applyNumberFormat="1" applyFont="1" applyFill="1" applyBorder="1" applyAlignment="1">
      <alignment horizontal="right" vertical="center" wrapText="1" indent="1"/>
    </xf>
    <xf numFmtId="3" fontId="10" fillId="0" borderId="9" xfId="7" applyNumberFormat="1" applyFont="1" applyFill="1" applyBorder="1" applyAlignment="1">
      <alignment horizontal="right" vertical="center" wrapText="1" indent="1"/>
    </xf>
    <xf numFmtId="3" fontId="10" fillId="2" borderId="9" xfId="3" applyNumberFormat="1" applyFont="1" applyFill="1" applyBorder="1" applyAlignment="1">
      <alignment horizontal="right" vertical="center" wrapText="1" indent="1"/>
    </xf>
    <xf numFmtId="3" fontId="10" fillId="0" borderId="0" xfId="3" applyNumberFormat="1" applyFont="1" applyFill="1" applyBorder="1" applyAlignment="1">
      <alignment horizontal="right" vertical="center" wrapText="1" indent="1"/>
    </xf>
    <xf numFmtId="0" fontId="14" fillId="2" borderId="7" xfId="927" applyFont="1" applyFill="1" applyBorder="1" applyAlignment="1">
      <alignment horizontal="left" vertical="center" indent="1"/>
    </xf>
    <xf numFmtId="0" fontId="14" fillId="2" borderId="9" xfId="927" applyFont="1" applyFill="1" applyBorder="1" applyAlignment="1">
      <alignment horizontal="left" vertical="center" indent="1"/>
    </xf>
    <xf numFmtId="0" fontId="10" fillId="0" borderId="0" xfId="927" applyFont="1" applyFill="1"/>
    <xf numFmtId="3" fontId="14" fillId="2" borderId="7" xfId="927" applyNumberFormat="1" applyFont="1" applyFill="1" applyBorder="1" applyAlignment="1">
      <alignment horizontal="right" vertical="center" indent="1"/>
    </xf>
    <xf numFmtId="3" fontId="14" fillId="2" borderId="9" xfId="927" applyNumberFormat="1" applyFont="1" applyFill="1" applyBorder="1" applyAlignment="1">
      <alignment horizontal="right" vertical="center" indent="1"/>
    </xf>
    <xf numFmtId="3" fontId="14" fillId="2" borderId="0" xfId="927" applyNumberFormat="1" applyFont="1" applyFill="1" applyBorder="1" applyAlignment="1">
      <alignment horizontal="right" vertical="center" indent="1"/>
    </xf>
    <xf numFmtId="3" fontId="14" fillId="2" borderId="1" xfId="927" applyNumberFormat="1" applyFont="1" applyFill="1" applyBorder="1" applyAlignment="1">
      <alignment horizontal="right" vertical="center" indent="1"/>
    </xf>
    <xf numFmtId="3" fontId="10" fillId="0" borderId="13" xfId="927" applyNumberFormat="1" applyFont="1" applyBorder="1" applyAlignment="1">
      <alignment horizontal="right" indent="1"/>
    </xf>
    <xf numFmtId="3" fontId="14" fillId="0" borderId="9" xfId="927" applyNumberFormat="1" applyFont="1" applyBorder="1" applyAlignment="1">
      <alignment horizontal="right" vertical="center" indent="1"/>
    </xf>
    <xf numFmtId="3" fontId="14" fillId="0" borderId="7" xfId="927" applyNumberFormat="1" applyFont="1" applyBorder="1" applyAlignment="1">
      <alignment horizontal="right" vertical="center" indent="1"/>
    </xf>
    <xf numFmtId="166" fontId="10" fillId="2" borderId="7" xfId="3" applyNumberFormat="1" applyFont="1" applyFill="1" applyBorder="1" applyAlignment="1">
      <alignment horizontal="right" vertical="center" wrapText="1" indent="1"/>
    </xf>
    <xf numFmtId="181" fontId="14" fillId="0" borderId="7" xfId="927" applyNumberFormat="1" applyFont="1" applyBorder="1" applyAlignment="1">
      <alignment horizontal="right" vertical="center" indent="1"/>
    </xf>
    <xf numFmtId="181" fontId="14" fillId="0" borderId="9" xfId="927" applyNumberFormat="1" applyFont="1" applyBorder="1" applyAlignment="1">
      <alignment horizontal="right" vertical="center" indent="1"/>
    </xf>
    <xf numFmtId="3" fontId="14" fillId="0" borderId="0" xfId="927" applyNumberFormat="1" applyFont="1" applyBorder="1" applyAlignment="1">
      <alignment horizontal="right" vertical="center" indent="1"/>
    </xf>
    <xf numFmtId="166" fontId="10" fillId="2" borderId="0" xfId="3" applyNumberFormat="1" applyFont="1" applyFill="1" applyBorder="1" applyAlignment="1">
      <alignment horizontal="right" vertical="center" wrapText="1" indent="1"/>
    </xf>
    <xf numFmtId="181" fontId="14" fillId="0" borderId="1" xfId="927" applyNumberFormat="1" applyFont="1" applyBorder="1" applyAlignment="1">
      <alignment horizontal="right" vertical="center" indent="1"/>
    </xf>
    <xf numFmtId="181" fontId="14" fillId="0" borderId="4" xfId="927" applyNumberFormat="1" applyFont="1" applyBorder="1" applyAlignment="1">
      <alignment horizontal="right" vertical="center" indent="1"/>
    </xf>
    <xf numFmtId="166" fontId="14" fillId="0" borderId="4" xfId="928" applyNumberFormat="1" applyFont="1" applyBorder="1" applyAlignment="1">
      <alignment horizontal="right" vertical="center" indent="1"/>
    </xf>
    <xf numFmtId="3" fontId="10" fillId="2" borderId="26" xfId="7" applyNumberFormat="1" applyFont="1" applyFill="1" applyBorder="1" applyAlignment="1">
      <alignment horizontal="right" vertical="center" wrapText="1" indent="1"/>
    </xf>
    <xf numFmtId="0" fontId="10" fillId="2" borderId="3" xfId="927" applyFont="1" applyFill="1" applyBorder="1" applyAlignment="1">
      <alignment horizontal="center" vertical="center"/>
    </xf>
    <xf numFmtId="0" fontId="0" fillId="0" borderId="0" xfId="0" applyAlignment="1">
      <alignment vertic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14" fillId="5" borderId="4" xfId="0" applyFont="1" applyFill="1" applyBorder="1" applyAlignment="1">
      <alignment horizontal="center" vertical="center" wrapText="1"/>
    </xf>
    <xf numFmtId="0" fontId="14" fillId="2" borderId="4" xfId="927" applyFont="1" applyFill="1" applyBorder="1" applyAlignment="1">
      <alignment horizontal="center" vertical="center"/>
    </xf>
    <xf numFmtId="3" fontId="14" fillId="0" borderId="1" xfId="927" applyNumberFormat="1" applyFont="1" applyBorder="1" applyAlignment="1">
      <alignment horizontal="right" vertical="center" indent="1"/>
    </xf>
    <xf numFmtId="3" fontId="14" fillId="2" borderId="12" xfId="927" applyNumberFormat="1" applyFont="1" applyFill="1" applyBorder="1" applyAlignment="1">
      <alignment horizontal="right" vertical="center" indent="1"/>
    </xf>
    <xf numFmtId="3" fontId="14" fillId="2" borderId="13" xfId="927" applyNumberFormat="1" applyFont="1" applyFill="1" applyBorder="1" applyAlignment="1">
      <alignment horizontal="right" vertical="center" inden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6" borderId="3" xfId="0" applyFont="1" applyFill="1" applyBorder="1" applyAlignment="1">
      <alignment horizontal="center" vertical="center" wrapText="1"/>
    </xf>
    <xf numFmtId="1" fontId="10" fillId="0" borderId="15" xfId="3" applyNumberFormat="1" applyFont="1" applyFill="1" applyBorder="1" applyAlignment="1">
      <alignment horizontal="center" vertical="center" wrapText="1"/>
    </xf>
    <xf numFmtId="0" fontId="2" fillId="0" borderId="0" xfId="932"/>
    <xf numFmtId="0" fontId="2" fillId="0" borderId="0" xfId="932" applyBorder="1"/>
    <xf numFmtId="3" fontId="54" fillId="0" borderId="0" xfId="932" applyNumberFormat="1" applyFont="1"/>
    <xf numFmtId="1" fontId="10" fillId="0" borderId="7"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0" xfId="3"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2" borderId="9" xfId="3" applyFont="1" applyFill="1" applyBorder="1" applyAlignment="1">
      <alignment horizontal="left" vertical="center" wrapText="1"/>
    </xf>
    <xf numFmtId="1" fontId="10" fillId="0" borderId="12" xfId="3" applyNumberFormat="1" applyFont="1" applyFill="1" applyBorder="1" applyAlignment="1">
      <alignment horizontal="center" vertical="center" wrapText="1"/>
    </xf>
    <xf numFmtId="1" fontId="10" fillId="0" borderId="7" xfId="3" applyNumberFormat="1" applyFont="1" applyFill="1" applyBorder="1" applyAlignment="1">
      <alignment horizontal="center" vertical="center" wrapText="1"/>
    </xf>
    <xf numFmtId="1" fontId="10" fillId="2" borderId="12"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3" fontId="14" fillId="0" borderId="2" xfId="927" applyNumberFormat="1" applyFont="1" applyBorder="1" applyAlignment="1">
      <alignment horizontal="right" vertical="center" indent="1"/>
    </xf>
    <xf numFmtId="3" fontId="14" fillId="0" borderId="15" xfId="927" applyNumberFormat="1" applyFont="1" applyBorder="1" applyAlignment="1">
      <alignment horizontal="right" vertical="center" indent="1"/>
    </xf>
    <xf numFmtId="181" fontId="14" fillId="0" borderId="12" xfId="927" applyNumberFormat="1" applyFont="1" applyBorder="1" applyAlignment="1">
      <alignment horizontal="right" vertical="center" indent="1"/>
    </xf>
    <xf numFmtId="181" fontId="14" fillId="0" borderId="13" xfId="927" applyNumberFormat="1" applyFont="1" applyBorder="1" applyAlignment="1">
      <alignment horizontal="right" vertical="center" indent="1"/>
    </xf>
    <xf numFmtId="0" fontId="10" fillId="0" borderId="0" xfId="927" applyFont="1" applyBorder="1"/>
    <xf numFmtId="181" fontId="14" fillId="0" borderId="11" xfId="927" applyNumberFormat="1" applyFont="1" applyBorder="1" applyAlignment="1">
      <alignment horizontal="right" vertical="center" indent="1"/>
    </xf>
    <xf numFmtId="166" fontId="14" fillId="0" borderId="11" xfId="928" applyNumberFormat="1" applyFont="1" applyBorder="1" applyAlignment="1">
      <alignment horizontal="right" vertical="center" indent="1"/>
    </xf>
    <xf numFmtId="3" fontId="10" fillId="2" borderId="12" xfId="3" applyNumberFormat="1" applyFont="1" applyFill="1" applyBorder="1" applyAlignment="1">
      <alignment horizontal="right" vertical="center" wrapText="1" indent="1"/>
    </xf>
    <xf numFmtId="3" fontId="10" fillId="2" borderId="13" xfId="3" applyNumberFormat="1" applyFont="1" applyFill="1" applyBorder="1" applyAlignment="1">
      <alignment horizontal="right" vertical="center" wrapText="1" indent="1"/>
    </xf>
    <xf numFmtId="3" fontId="10" fillId="0" borderId="13" xfId="3" applyNumberFormat="1" applyFont="1" applyFill="1" applyBorder="1" applyAlignment="1">
      <alignment horizontal="right" vertical="center" wrapText="1" indent="1"/>
    </xf>
    <xf numFmtId="3" fontId="10" fillId="2" borderId="0" xfId="3" applyNumberFormat="1" applyFont="1" applyFill="1" applyBorder="1" applyAlignment="1">
      <alignment horizontal="right" vertical="center" wrapText="1" indent="1"/>
    </xf>
    <xf numFmtId="3" fontId="10" fillId="2" borderId="1" xfId="3" applyNumberFormat="1" applyFont="1" applyFill="1" applyBorder="1" applyAlignment="1">
      <alignment horizontal="right" vertical="center" wrapText="1" indent="1"/>
    </xf>
    <xf numFmtId="3" fontId="10" fillId="0" borderId="1" xfId="3" applyNumberFormat="1" applyFont="1" applyFill="1" applyBorder="1" applyAlignment="1">
      <alignment horizontal="right" vertical="center" wrapText="1" indent="1"/>
    </xf>
    <xf numFmtId="3" fontId="10" fillId="0" borderId="0" xfId="7" applyNumberFormat="1" applyFont="1" applyFill="1" applyBorder="1" applyAlignment="1">
      <alignment horizontal="right" vertical="center" wrapText="1" indent="1"/>
    </xf>
    <xf numFmtId="3" fontId="10" fillId="0" borderId="1" xfId="7" applyNumberFormat="1" applyFont="1" applyFill="1" applyBorder="1" applyAlignment="1">
      <alignment horizontal="right" vertical="center" wrapText="1" indent="1"/>
    </xf>
    <xf numFmtId="3" fontId="10" fillId="2" borderId="1" xfId="7" applyNumberFormat="1" applyFont="1" applyFill="1" applyBorder="1" applyAlignment="1">
      <alignment horizontal="right" vertical="center" wrapText="1" indent="1"/>
    </xf>
    <xf numFmtId="3" fontId="10" fillId="2" borderId="0" xfId="7" applyNumberFormat="1" applyFont="1" applyFill="1" applyBorder="1" applyAlignment="1">
      <alignment horizontal="right" vertical="center" wrapText="1" indent="1"/>
    </xf>
    <xf numFmtId="0" fontId="9" fillId="0" borderId="0" xfId="932" applyFont="1" applyFill="1"/>
    <xf numFmtId="3" fontId="9" fillId="0" borderId="0" xfId="932" applyNumberFormat="1" applyFont="1" applyFill="1"/>
    <xf numFmtId="3" fontId="14" fillId="2" borderId="13" xfId="0" applyNumberFormat="1" applyFont="1" applyFill="1" applyBorder="1" applyAlignment="1">
      <alignment horizontal="right" indent="1"/>
    </xf>
    <xf numFmtId="170" fontId="10" fillId="0" borderId="12" xfId="7" applyNumberFormat="1" applyFont="1" applyFill="1" applyBorder="1" applyAlignment="1">
      <alignment horizontal="right" vertical="center" wrapText="1" indent="1"/>
    </xf>
    <xf numFmtId="0" fontId="1" fillId="0" borderId="0" xfId="932" applyFont="1"/>
    <xf numFmtId="0" fontId="1" fillId="0" borderId="0" xfId="932" applyFont="1" applyBorder="1"/>
    <xf numFmtId="3" fontId="1" fillId="0" borderId="0" xfId="932" applyNumberFormat="1" applyFont="1"/>
    <xf numFmtId="182" fontId="1" fillId="0" borderId="0" xfId="932" applyNumberFormat="1" applyFont="1"/>
    <xf numFmtId="0" fontId="15" fillId="0" borderId="0" xfId="0" applyFont="1"/>
    <xf numFmtId="0" fontId="10" fillId="8" borderId="4"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3" xfId="6" applyFont="1" applyFill="1" applyBorder="1" applyAlignment="1">
      <alignment horizontal="center" vertical="center"/>
    </xf>
    <xf numFmtId="0" fontId="0" fillId="0" borderId="0" xfId="0"/>
    <xf numFmtId="0" fontId="14" fillId="5" borderId="2" xfId="0" applyFont="1" applyFill="1" applyBorder="1" applyAlignment="1">
      <alignment horizontal="center"/>
    </xf>
    <xf numFmtId="0" fontId="10" fillId="2" borderId="3"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52" fillId="0" borderId="29" xfId="933" applyNumberFormat="1" applyFont="1" applyFill="1" applyBorder="1" applyAlignment="1">
      <alignment horizontal="right" vertical="top" indent="1"/>
    </xf>
    <xf numFmtId="3" fontId="52" fillId="0" borderId="30" xfId="0" applyNumberFormat="1" applyFont="1" applyFill="1" applyBorder="1" applyAlignment="1">
      <alignment horizontal="right" vertical="top" indent="1"/>
    </xf>
    <xf numFmtId="3" fontId="52" fillId="0" borderId="29" xfId="0" applyNumberFormat="1" applyFont="1" applyFill="1" applyBorder="1" applyAlignment="1">
      <alignment horizontal="right" vertical="top" indent="1"/>
    </xf>
    <xf numFmtId="3" fontId="52" fillId="0" borderId="0" xfId="0" applyNumberFormat="1" applyFont="1" applyFill="1" applyBorder="1" applyAlignment="1">
      <alignment horizontal="right" vertical="top" indent="1"/>
    </xf>
    <xf numFmtId="3" fontId="52" fillId="0" borderId="7" xfId="0" applyNumberFormat="1" applyFont="1" applyFill="1" applyBorder="1" applyAlignment="1">
      <alignment horizontal="right" vertical="top" indent="1"/>
    </xf>
    <xf numFmtId="3" fontId="52" fillId="2" borderId="27" xfId="933" applyNumberFormat="1" applyFont="1" applyFill="1" applyBorder="1" applyAlignment="1">
      <alignment horizontal="right" vertical="top" indent="1"/>
    </xf>
    <xf numFmtId="3" fontId="52" fillId="2" borderId="28" xfId="0" applyNumberFormat="1" applyFont="1" applyFill="1" applyBorder="1" applyAlignment="1">
      <alignment horizontal="right" vertical="top" indent="1"/>
    </xf>
    <xf numFmtId="3" fontId="52" fillId="2" borderId="27" xfId="0" applyNumberFormat="1" applyFont="1" applyFill="1" applyBorder="1" applyAlignment="1">
      <alignment horizontal="right" vertical="top" indent="1"/>
    </xf>
    <xf numFmtId="3" fontId="52" fillId="2" borderId="1" xfId="0" applyNumberFormat="1" applyFont="1" applyFill="1" applyBorder="1" applyAlignment="1">
      <alignment horizontal="right" vertical="top" indent="1"/>
    </xf>
    <xf numFmtId="3" fontId="52" fillId="2" borderId="31" xfId="0" applyNumberFormat="1" applyFont="1" applyFill="1" applyBorder="1" applyAlignment="1">
      <alignment horizontal="right" vertical="top" indent="1"/>
    </xf>
    <xf numFmtId="0" fontId="10" fillId="4" borderId="0" xfId="3" applyFont="1" applyFill="1" applyBorder="1" applyAlignment="1">
      <alignment horizontal="right" vertical="center" wrapText="1" indent="1"/>
    </xf>
    <xf numFmtId="3" fontId="10" fillId="3" borderId="15" xfId="3" applyNumberFormat="1" applyFont="1" applyFill="1" applyBorder="1" applyAlignment="1">
      <alignment horizontal="right" vertical="center" wrapText="1" indent="1"/>
    </xf>
    <xf numFmtId="170" fontId="10" fillId="2" borderId="0" xfId="7" applyNumberFormat="1" applyFont="1" applyFill="1" applyBorder="1" applyAlignment="1">
      <alignment horizontal="right" vertical="center" wrapText="1" indent="1"/>
    </xf>
    <xf numFmtId="0" fontId="0" fillId="0" borderId="0" xfId="0"/>
    <xf numFmtId="169" fontId="14" fillId="0" borderId="8" xfId="0" applyNumberFormat="1" applyFont="1" applyFill="1" applyBorder="1" applyAlignment="1">
      <alignment horizontal="right" indent="1"/>
    </xf>
    <xf numFmtId="169" fontId="14" fillId="0" borderId="7" xfId="0" applyNumberFormat="1" applyFont="1" applyFill="1" applyBorder="1" applyAlignment="1">
      <alignment horizontal="right" indent="1"/>
    </xf>
    <xf numFmtId="169" fontId="14" fillId="0" borderId="0" xfId="0" applyNumberFormat="1" applyFont="1" applyFill="1" applyBorder="1" applyAlignment="1">
      <alignment horizontal="right" indent="1"/>
    </xf>
    <xf numFmtId="169" fontId="14" fillId="0" borderId="12" xfId="0" applyNumberFormat="1" applyFont="1" applyFill="1" applyBorder="1" applyAlignment="1">
      <alignment horizontal="right" indent="1"/>
    </xf>
    <xf numFmtId="169" fontId="14" fillId="5" borderId="8" xfId="0" applyNumberFormat="1" applyFont="1" applyFill="1" applyBorder="1" applyAlignment="1">
      <alignment horizontal="right" indent="1"/>
    </xf>
    <xf numFmtId="169" fontId="14" fillId="5" borderId="7" xfId="0" applyNumberFormat="1" applyFont="1" applyFill="1" applyBorder="1" applyAlignment="1">
      <alignment horizontal="right" indent="1"/>
    </xf>
    <xf numFmtId="169" fontId="14" fillId="5" borderId="0" xfId="0" applyNumberFormat="1" applyFont="1" applyFill="1" applyBorder="1" applyAlignment="1">
      <alignment horizontal="right" indent="1"/>
    </xf>
    <xf numFmtId="169" fontId="14" fillId="5" borderId="10" xfId="0" applyNumberFormat="1" applyFont="1" applyFill="1" applyBorder="1" applyAlignment="1">
      <alignment horizontal="right" indent="1"/>
    </xf>
    <xf numFmtId="169" fontId="14" fillId="5" borderId="13" xfId="0" applyNumberFormat="1" applyFont="1" applyFill="1" applyBorder="1" applyAlignment="1">
      <alignment horizontal="right" indent="1"/>
    </xf>
    <xf numFmtId="169" fontId="14" fillId="5" borderId="9" xfId="0" applyNumberFormat="1" applyFont="1" applyFill="1" applyBorder="1" applyAlignment="1">
      <alignment horizontal="right" indent="1"/>
    </xf>
    <xf numFmtId="169" fontId="14" fillId="5" borderId="1" xfId="0" applyNumberFormat="1" applyFont="1" applyFill="1" applyBorder="1" applyAlignment="1">
      <alignment horizontal="right" indent="1"/>
    </xf>
    <xf numFmtId="169" fontId="14" fillId="0" borderId="7" xfId="0" applyNumberFormat="1" applyFont="1" applyFill="1" applyBorder="1" applyAlignment="1">
      <alignment horizontal="right" vertical="center" indent="1"/>
    </xf>
    <xf numFmtId="0" fontId="10" fillId="0" borderId="9" xfId="2" applyNumberFormat="1" applyFont="1" applyBorder="1" applyAlignment="1">
      <alignment horizontal="left" vertical="center" wrapText="1" indent="1"/>
    </xf>
    <xf numFmtId="1" fontId="14" fillId="0" borderId="10" xfId="930" applyNumberFormat="1" applyFont="1" applyBorder="1" applyAlignment="1">
      <alignment horizontal="right" vertical="center" indent="1"/>
    </xf>
    <xf numFmtId="1" fontId="14" fillId="0" borderId="9" xfId="930" applyNumberFormat="1" applyFont="1" applyBorder="1" applyAlignment="1">
      <alignment horizontal="right" vertical="center" indent="1"/>
    </xf>
    <xf numFmtId="0" fontId="60" fillId="0" borderId="0" xfId="671" applyFont="1" applyFill="1" applyBorder="1" applyAlignment="1">
      <alignment vertical="center"/>
    </xf>
    <xf numFmtId="0" fontId="59" fillId="0" borderId="0" xfId="671" applyFont="1" applyFill="1" applyBorder="1" applyAlignment="1">
      <alignment vertical="center"/>
    </xf>
    <xf numFmtId="0" fontId="61" fillId="0" borderId="0" xfId="0" applyFont="1" applyFill="1" applyBorder="1" applyAlignment="1">
      <alignment vertical="center"/>
    </xf>
    <xf numFmtId="0" fontId="62" fillId="0" borderId="0" xfId="671" applyFont="1" applyFill="1" applyBorder="1" applyAlignment="1">
      <alignment vertical="center"/>
    </xf>
    <xf numFmtId="0" fontId="17" fillId="0" borderId="0" xfId="1" applyNumberFormat="1" applyFont="1" applyFill="1" applyBorder="1" applyAlignment="1">
      <alignment vertical="center"/>
    </xf>
    <xf numFmtId="0" fontId="57" fillId="0" borderId="0" xfId="961" applyFont="1" applyFill="1" applyBorder="1" applyAlignment="1">
      <alignment vertical="center"/>
    </xf>
    <xf numFmtId="0" fontId="63" fillId="0" borderId="0" xfId="961" applyFont="1" applyFill="1" applyBorder="1" applyAlignment="1">
      <alignment vertical="center"/>
    </xf>
    <xf numFmtId="0" fontId="57" fillId="0" borderId="0" xfId="961" applyFont="1" applyFill="1" applyBorder="1" applyAlignment="1">
      <alignment horizontal="left" vertical="center"/>
    </xf>
    <xf numFmtId="0" fontId="51" fillId="0" borderId="0" xfId="961" applyFont="1" applyFill="1" applyBorder="1" applyAlignment="1">
      <alignment horizontal="right" vertical="center"/>
    </xf>
    <xf numFmtId="49" fontId="10" fillId="0" borderId="0" xfId="961" applyNumberFormat="1" applyFont="1" applyFill="1" applyBorder="1" applyAlignment="1">
      <alignment vertical="center"/>
    </xf>
    <xf numFmtId="1" fontId="10" fillId="0" borderId="0" xfId="961" applyNumberFormat="1" applyFont="1" applyFill="1" applyBorder="1" applyAlignment="1">
      <alignment horizontal="right" vertical="center"/>
    </xf>
    <xf numFmtId="0" fontId="10" fillId="0" borderId="0" xfId="961" applyFont="1" applyFill="1" applyBorder="1" applyAlignment="1">
      <alignment horizontal="right" vertical="center"/>
    </xf>
    <xf numFmtId="0" fontId="58" fillId="0" borderId="0" xfId="961" applyFont="1" applyFill="1" applyBorder="1" applyAlignment="1">
      <alignment horizontal="right" vertical="center"/>
    </xf>
    <xf numFmtId="0" fontId="10" fillId="0" borderId="0" xfId="961" applyFont="1" applyFill="1" applyBorder="1" applyAlignment="1">
      <alignment horizontal="left" vertical="center"/>
    </xf>
    <xf numFmtId="0" fontId="10" fillId="0" borderId="0" xfId="961" applyFont="1" applyFill="1" applyBorder="1" applyAlignment="1">
      <alignment vertical="center"/>
    </xf>
    <xf numFmtId="2" fontId="9" fillId="0" borderId="0" xfId="961" applyNumberFormat="1" applyFont="1" applyFill="1" applyBorder="1" applyAlignment="1">
      <alignment vertical="center" wrapText="1"/>
    </xf>
    <xf numFmtId="0" fontId="9" fillId="0" borderId="0" xfId="0" applyFont="1" applyFill="1" applyBorder="1" applyAlignment="1">
      <alignment vertical="center"/>
    </xf>
    <xf numFmtId="0" fontId="8" fillId="0" borderId="0" xfId="1" applyNumberFormat="1" applyFont="1" applyFill="1" applyBorder="1" applyAlignment="1">
      <alignment horizontal="left" vertical="center" wrapText="1"/>
    </xf>
    <xf numFmtId="0" fontId="19" fillId="2" borderId="4" xfId="3" applyFont="1" applyFill="1" applyBorder="1" applyAlignment="1">
      <alignment horizontal="center" vertical="center" wrapText="1"/>
    </xf>
    <xf numFmtId="0" fontId="19" fillId="2" borderId="11" xfId="3" applyFont="1" applyFill="1" applyBorder="1" applyAlignment="1">
      <alignment horizontal="center" vertical="center" wrapText="1"/>
    </xf>
    <xf numFmtId="0" fontId="19" fillId="2" borderId="3" xfId="3" applyFont="1" applyFill="1" applyBorder="1" applyAlignment="1">
      <alignment horizontal="center" vertical="center" wrapText="1"/>
    </xf>
    <xf numFmtId="1" fontId="10" fillId="0" borderId="7" xfId="3" applyNumberFormat="1" applyFont="1" applyFill="1" applyBorder="1" applyAlignment="1">
      <alignment horizontal="right" vertical="center" wrapText="1" indent="1"/>
    </xf>
    <xf numFmtId="1" fontId="10" fillId="0" borderId="12"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0" fontId="10" fillId="0" borderId="0" xfId="3"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4"/>
    </xf>
    <xf numFmtId="1" fontId="10" fillId="0" borderId="0" xfId="3" applyNumberFormat="1" applyFont="1" applyFill="1" applyBorder="1" applyAlignment="1">
      <alignment horizontal="right" vertical="center" wrapText="1" indent="4"/>
    </xf>
    <xf numFmtId="1" fontId="10" fillId="2" borderId="7" xfId="3" applyNumberFormat="1" applyFont="1" applyFill="1" applyBorder="1" applyAlignment="1">
      <alignment horizontal="right" vertical="center" wrapText="1" indent="4"/>
    </xf>
    <xf numFmtId="1" fontId="10" fillId="2" borderId="0" xfId="3" applyNumberFormat="1" applyFont="1" applyFill="1" applyBorder="1" applyAlignment="1">
      <alignment horizontal="right" vertical="center" wrapText="1" indent="4"/>
    </xf>
    <xf numFmtId="0" fontId="14" fillId="5" borderId="14" xfId="0" applyFont="1" applyFill="1" applyBorder="1" applyAlignment="1">
      <alignment horizontal="center" vertical="center" wrapText="1"/>
    </xf>
    <xf numFmtId="0" fontId="14" fillId="2" borderId="14" xfId="927" applyFont="1" applyFill="1" applyBorder="1" applyAlignment="1">
      <alignment horizontal="center" vertical="center"/>
    </xf>
    <xf numFmtId="2" fontId="10" fillId="2" borderId="14" xfId="6"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4" xfId="3"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2" fontId="9" fillId="0" borderId="0" xfId="961" applyNumberFormat="1" applyFont="1" applyFill="1" applyBorder="1" applyAlignment="1">
      <alignment horizontal="left" vertical="center" wrapText="1"/>
    </xf>
    <xf numFmtId="0" fontId="8" fillId="0" borderId="0" xfId="1" applyNumberFormat="1" applyFont="1" applyAlignment="1">
      <alignment horizontal="left" vertical="center"/>
    </xf>
    <xf numFmtId="0" fontId="11" fillId="0" borderId="1" xfId="3" applyFont="1" applyBorder="1" applyAlignment="1">
      <alignment horizontal="left" vertical="center" wrapText="1"/>
    </xf>
    <xf numFmtId="0" fontId="9" fillId="0" borderId="1" xfId="2" applyFont="1" applyBorder="1" applyAlignment="1">
      <alignment horizontal="left" vertical="center" wrapText="1"/>
    </xf>
    <xf numFmtId="0" fontId="10" fillId="2" borderId="6" xfId="3"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9"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0" fillId="4" borderId="2" xfId="3" applyFont="1" applyFill="1" applyBorder="1" applyAlignment="1">
      <alignment horizontal="center" vertical="center" wrapText="1"/>
    </xf>
    <xf numFmtId="166" fontId="10" fillId="0" borderId="12" xfId="3" applyNumberFormat="1" applyFont="1" applyFill="1" applyBorder="1" applyAlignment="1">
      <alignment horizontal="right" vertical="center" wrapText="1" indent="1"/>
    </xf>
    <xf numFmtId="0" fontId="0" fillId="0" borderId="7" xfId="0" applyBorder="1" applyAlignment="1">
      <alignment horizontal="right" indent="1"/>
    </xf>
    <xf numFmtId="0" fontId="0" fillId="0" borderId="0" xfId="0" applyAlignment="1">
      <alignment horizontal="right" indent="1"/>
    </xf>
    <xf numFmtId="1" fontId="10" fillId="0" borderId="12" xfId="3" applyNumberFormat="1"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166" fontId="10" fillId="0" borderId="12" xfId="3" applyNumberFormat="1" applyFont="1" applyFill="1" applyBorder="1" applyAlignment="1">
      <alignment horizontal="center" vertical="center" wrapText="1"/>
    </xf>
    <xf numFmtId="166" fontId="10" fillId="0" borderId="7" xfId="3" applyNumberFormat="1" applyFont="1" applyFill="1" applyBorder="1" applyAlignment="1">
      <alignment horizontal="center" vertical="center" wrapText="1"/>
    </xf>
    <xf numFmtId="166" fontId="10" fillId="0" borderId="0" xfId="3" applyNumberFormat="1" applyFont="1" applyFill="1" applyBorder="1" applyAlignment="1">
      <alignment horizontal="center" vertical="center" wrapText="1"/>
    </xf>
    <xf numFmtId="1" fontId="14" fillId="2" borderId="13" xfId="0" applyNumberFormat="1" applyFont="1" applyFill="1" applyBorder="1" applyAlignment="1">
      <alignment horizontal="right" indent="1"/>
    </xf>
    <xf numFmtId="1" fontId="14" fillId="2" borderId="9" xfId="0" applyNumberFormat="1" applyFont="1" applyFill="1" applyBorder="1" applyAlignment="1">
      <alignment horizontal="right" indent="1"/>
    </xf>
    <xf numFmtId="1" fontId="14" fillId="2" borderId="1" xfId="0" applyNumberFormat="1" applyFont="1" applyFill="1" applyBorder="1" applyAlignment="1">
      <alignment horizontal="right" indent="1"/>
    </xf>
    <xf numFmtId="0" fontId="13" fillId="0" borderId="2" xfId="3" applyFont="1" applyBorder="1" applyAlignment="1">
      <alignment horizontal="left" vertical="center" wrapText="1"/>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9" fillId="0" borderId="0" xfId="2" applyFont="1" applyBorder="1" applyAlignment="1">
      <alignment horizontal="center" vertical="center" wrapText="1"/>
    </xf>
    <xf numFmtId="0" fontId="15" fillId="0" borderId="0" xfId="0" applyFont="1" applyBorder="1" applyAlignment="1">
      <alignment horizontal="center" vertical="center"/>
    </xf>
    <xf numFmtId="169" fontId="14" fillId="0" borderId="12" xfId="0" applyNumberFormat="1" applyFont="1" applyFill="1" applyBorder="1" applyAlignment="1">
      <alignment horizontal="center"/>
    </xf>
    <xf numFmtId="169" fontId="14" fillId="0" borderId="7" xfId="0" applyNumberFormat="1" applyFont="1" applyFill="1" applyBorder="1" applyAlignment="1">
      <alignment horizontal="center"/>
    </xf>
    <xf numFmtId="0" fontId="19" fillId="0" borderId="2" xfId="4" applyFont="1" applyBorder="1" applyAlignment="1">
      <alignment horizontal="left" vertical="center" wrapText="1"/>
    </xf>
    <xf numFmtId="0" fontId="19" fillId="0" borderId="0" xfId="4" applyFont="1" applyBorder="1" applyAlignment="1">
      <alignment horizontal="left" vertical="center" wrapText="1"/>
    </xf>
    <xf numFmtId="0" fontId="19" fillId="0" borderId="0" xfId="4" applyFont="1" applyAlignment="1">
      <alignment horizontal="left"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xf>
    <xf numFmtId="169" fontId="14" fillId="5" borderId="12" xfId="0" applyNumberFormat="1" applyFont="1" applyFill="1" applyBorder="1" applyAlignment="1">
      <alignment horizontal="center"/>
    </xf>
    <xf numFmtId="169" fontId="14" fillId="5" borderId="7" xfId="0" applyNumberFormat="1" applyFont="1" applyFill="1" applyBorder="1" applyAlignment="1">
      <alignment horizontal="center"/>
    </xf>
    <xf numFmtId="168" fontId="14" fillId="4" borderId="2" xfId="0"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11" fillId="0" borderId="1" xfId="0" applyFont="1" applyBorder="1" applyAlignment="1">
      <alignment horizontal="left"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5" xfId="0" applyFont="1" applyFill="1" applyBorder="1" applyAlignment="1">
      <alignment horizontal="center"/>
    </xf>
    <xf numFmtId="0" fontId="14" fillId="5" borderId="2" xfId="0" applyFont="1" applyFill="1" applyBorder="1" applyAlignment="1">
      <alignment horizontal="center"/>
    </xf>
    <xf numFmtId="0" fontId="14" fillId="5" borderId="6" xfId="0" applyFont="1" applyFill="1" applyBorder="1" applyAlignment="1">
      <alignment horizontal="center"/>
    </xf>
    <xf numFmtId="0" fontId="14" fillId="9" borderId="3" xfId="0" applyFont="1" applyFill="1" applyBorder="1" applyAlignment="1">
      <alignment horizontal="center" vertical="center" wrapText="1"/>
    </xf>
    <xf numFmtId="0" fontId="0" fillId="0" borderId="4" xfId="0" applyBorder="1"/>
    <xf numFmtId="0" fontId="8" fillId="0" borderId="0" xfId="1" applyNumberFormat="1" applyFont="1" applyBorder="1" applyAlignment="1" applyProtection="1">
      <alignment horizontal="left" vertical="center"/>
    </xf>
    <xf numFmtId="0" fontId="13" fillId="0" borderId="2" xfId="748" applyFont="1" applyBorder="1" applyAlignment="1">
      <alignment horizontal="left" vertical="center" wrapText="1"/>
    </xf>
    <xf numFmtId="0" fontId="13" fillId="0" borderId="0" xfId="748" applyFont="1" applyBorder="1" applyAlignment="1">
      <alignment horizontal="left" vertical="center" wrapText="1"/>
    </xf>
    <xf numFmtId="0" fontId="11" fillId="0" borderId="1" xfId="927" applyFont="1" applyBorder="1" applyAlignment="1">
      <alignment horizontal="left" vertical="center" wrapText="1"/>
    </xf>
    <xf numFmtId="166" fontId="10" fillId="2" borderId="6" xfId="3" applyNumberFormat="1" applyFont="1" applyFill="1" applyBorder="1" applyAlignment="1">
      <alignment horizontal="center" vertical="center" wrapText="1"/>
    </xf>
    <xf numFmtId="166" fontId="10" fillId="2" borderId="7" xfId="3" applyNumberFormat="1" applyFont="1" applyFill="1" applyBorder="1" applyAlignment="1">
      <alignment horizontal="center" vertical="center" wrapText="1"/>
    </xf>
    <xf numFmtId="166" fontId="10" fillId="2" borderId="9" xfId="3" applyNumberFormat="1" applyFont="1" applyFill="1" applyBorder="1" applyAlignment="1">
      <alignment horizontal="center" vertical="center" wrapText="1"/>
    </xf>
    <xf numFmtId="1" fontId="10" fillId="2" borderId="15" xfId="3" applyNumberFormat="1" applyFont="1" applyFill="1" applyBorder="1" applyAlignment="1">
      <alignment horizontal="center" vertical="center" wrapText="1"/>
    </xf>
    <xf numFmtId="0" fontId="18" fillId="2" borderId="2" xfId="927" applyFill="1" applyBorder="1" applyAlignment="1">
      <alignment horizontal="center"/>
    </xf>
    <xf numFmtId="0" fontId="18" fillId="2" borderId="6" xfId="927" applyFill="1" applyBorder="1" applyAlignment="1">
      <alignment horizontal="center" vertical="center" wrapText="1"/>
    </xf>
    <xf numFmtId="0" fontId="18" fillId="2" borderId="13" xfId="927" applyFill="1" applyBorder="1" applyAlignment="1">
      <alignment horizontal="center" vertical="center" wrapText="1"/>
    </xf>
    <xf numFmtId="0" fontId="18" fillId="2" borderId="9" xfId="927"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18" fillId="2" borderId="4" xfId="927" applyFill="1" applyBorder="1" applyAlignment="1">
      <alignment horizontal="center" vertical="center" wrapText="1"/>
    </xf>
    <xf numFmtId="0" fontId="18" fillId="2" borderId="4" xfId="927" applyFill="1" applyBorder="1" applyAlignment="1">
      <alignment horizontal="center"/>
    </xf>
    <xf numFmtId="166" fontId="10" fillId="3" borderId="3" xfId="3" applyNumberFormat="1" applyFont="1" applyFill="1" applyBorder="1" applyAlignment="1">
      <alignment horizontal="center" vertical="center" wrapText="1"/>
    </xf>
    <xf numFmtId="0" fontId="18" fillId="3" borderId="11" xfId="927" applyFill="1" applyBorder="1" applyAlignment="1">
      <alignment horizontal="center"/>
    </xf>
    <xf numFmtId="0" fontId="9" fillId="3" borderId="3" xfId="927" applyFont="1" applyFill="1" applyBorder="1" applyAlignment="1">
      <alignment horizontal="center" vertical="center"/>
    </xf>
    <xf numFmtId="0" fontId="18" fillId="3" borderId="4" xfId="927" applyFill="1" applyBorder="1" applyAlignment="1">
      <alignment horizontal="center" vertical="center"/>
    </xf>
    <xf numFmtId="0" fontId="18" fillId="3" borderId="4" xfId="927" applyFill="1" applyBorder="1" applyAlignment="1">
      <alignment horizontal="center"/>
    </xf>
    <xf numFmtId="0" fontId="10" fillId="2" borderId="14" xfId="927" applyFont="1" applyFill="1" applyBorder="1" applyAlignment="1">
      <alignment horizontal="center" vertical="center"/>
    </xf>
    <xf numFmtId="0" fontId="10" fillId="2" borderId="3" xfId="927" applyFont="1" applyFill="1" applyBorder="1" applyAlignment="1">
      <alignment horizontal="center" vertical="center"/>
    </xf>
    <xf numFmtId="0" fontId="14" fillId="3" borderId="3" xfId="927" applyFont="1" applyFill="1" applyBorder="1" applyAlignment="1">
      <alignment horizontal="center" vertical="center"/>
    </xf>
    <xf numFmtId="0" fontId="9" fillId="3" borderId="4" xfId="927" applyFont="1" applyFill="1" applyBorder="1" applyAlignment="1">
      <alignment horizontal="center"/>
    </xf>
    <xf numFmtId="0" fontId="14" fillId="3" borderId="4" xfId="927" applyFont="1" applyFill="1" applyBorder="1" applyAlignment="1">
      <alignment horizontal="center" vertical="center"/>
    </xf>
    <xf numFmtId="0" fontId="49" fillId="0" borderId="2" xfId="927" applyFont="1" applyFill="1" applyBorder="1" applyAlignment="1">
      <alignment vertical="center" wrapText="1"/>
    </xf>
    <xf numFmtId="0" fontId="9" fillId="0" borderId="2" xfId="927" applyFont="1" applyFill="1" applyBorder="1" applyAlignment="1">
      <alignment vertical="center"/>
    </xf>
    <xf numFmtId="0" fontId="9" fillId="0" borderId="1" xfId="927" applyFont="1" applyBorder="1" applyAlignment="1">
      <alignment vertical="center"/>
    </xf>
    <xf numFmtId="0" fontId="10" fillId="2" borderId="7" xfId="3" applyFont="1" applyFill="1" applyBorder="1" applyAlignment="1">
      <alignment horizontal="center" vertical="center" wrapText="1"/>
    </xf>
    <xf numFmtId="0" fontId="9" fillId="2" borderId="9" xfId="927" applyFont="1" applyFill="1" applyBorder="1" applyAlignment="1">
      <alignment horizontal="center" vertical="center"/>
    </xf>
    <xf numFmtId="0" fontId="10" fillId="2" borderId="14" xfId="927" applyFont="1" applyFill="1" applyBorder="1" applyAlignment="1">
      <alignment horizontal="center"/>
    </xf>
    <xf numFmtId="0" fontId="10" fillId="2" borderId="3" xfId="927" applyFont="1" applyFill="1" applyBorder="1" applyAlignment="1">
      <alignment horizont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49" fillId="0" borderId="0" xfId="927" applyFont="1" applyAlignment="1">
      <alignment vertical="center" wrapText="1"/>
    </xf>
    <xf numFmtId="0" fontId="9" fillId="0" borderId="0" xfId="927" applyFont="1" applyAlignment="1">
      <alignment vertical="center"/>
    </xf>
    <xf numFmtId="3" fontId="14" fillId="4" borderId="2" xfId="927" applyNumberFormat="1" applyFont="1" applyFill="1" applyBorder="1" applyAlignment="1">
      <alignment horizontal="center" vertical="center"/>
    </xf>
    <xf numFmtId="0" fontId="14" fillId="4" borderId="0" xfId="927" applyFont="1" applyFill="1" applyBorder="1" applyAlignment="1">
      <alignment horizontal="center" vertical="center"/>
    </xf>
    <xf numFmtId="0" fontId="8" fillId="0" borderId="0" xfId="1" applyNumberFormat="1" applyFont="1" applyFill="1" applyAlignment="1">
      <alignment horizontal="left" vertical="center"/>
    </xf>
    <xf numFmtId="2" fontId="14" fillId="4" borderId="2" xfId="930" applyNumberFormat="1" applyFont="1" applyFill="1" applyBorder="1" applyAlignment="1">
      <alignment horizontal="center" vertical="center"/>
    </xf>
    <xf numFmtId="0" fontId="0" fillId="0" borderId="1" xfId="0" applyBorder="1" applyAlignment="1">
      <alignment vertical="center"/>
    </xf>
    <xf numFmtId="0" fontId="14" fillId="2" borderId="6" xfId="930" applyFont="1" applyFill="1" applyBorder="1" applyAlignment="1">
      <alignment horizontal="center" vertical="center" wrapText="1"/>
    </xf>
    <xf numFmtId="0" fontId="14" fillId="2" borderId="7" xfId="930" applyFont="1" applyFill="1" applyBorder="1" applyAlignment="1">
      <alignment horizontal="center" vertical="center"/>
    </xf>
    <xf numFmtId="0" fontId="14" fillId="2" borderId="9" xfId="930" applyFont="1" applyFill="1" applyBorder="1" applyAlignment="1">
      <alignment horizontal="center" vertical="center"/>
    </xf>
    <xf numFmtId="0" fontId="0" fillId="0" borderId="0" xfId="0" applyBorder="1" applyAlignment="1">
      <alignment vertical="center"/>
    </xf>
    <xf numFmtId="2" fontId="14" fillId="3" borderId="4" xfId="930" applyNumberFormat="1" applyFont="1" applyFill="1" applyBorder="1" applyAlignment="1">
      <alignment horizontal="center" vertical="center"/>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2" fontId="14" fillId="3" borderId="3" xfId="930"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0" fontId="10" fillId="2"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 xfId="3"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2" fontId="10" fillId="2" borderId="11" xfId="3" applyNumberFormat="1"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11" xfId="6" applyFont="1" applyFill="1" applyBorder="1" applyAlignment="1">
      <alignment horizontal="center" vertical="center"/>
    </xf>
    <xf numFmtId="0" fontId="13" fillId="0" borderId="0" xfId="7" applyFont="1" applyBorder="1" applyAlignment="1">
      <alignment horizontal="left" wrapText="1"/>
    </xf>
    <xf numFmtId="0" fontId="10" fillId="2" borderId="15" xfId="6" applyFont="1" applyFill="1" applyBorder="1" applyAlignment="1">
      <alignment horizontal="center" vertical="center"/>
    </xf>
    <xf numFmtId="0" fontId="10" fillId="2" borderId="13" xfId="6"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10" fillId="4" borderId="2" xfId="3" applyNumberFormat="1" applyFont="1" applyFill="1" applyBorder="1" applyAlignment="1">
      <alignment horizontal="right" vertical="center" wrapText="1" indent="1"/>
    </xf>
    <xf numFmtId="3" fontId="10" fillId="3" borderId="4" xfId="3" applyNumberFormat="1" applyFont="1" applyFill="1" applyBorder="1" applyAlignment="1">
      <alignment horizontal="center" vertical="center" wrapText="1"/>
    </xf>
    <xf numFmtId="3" fontId="10" fillId="3" borderId="11" xfId="3" applyNumberFormat="1" applyFont="1" applyFill="1" applyBorder="1" applyAlignment="1">
      <alignment horizontal="center" vertical="center" wrapText="1"/>
    </xf>
    <xf numFmtId="0" fontId="55" fillId="0" borderId="0" xfId="932" applyFont="1" applyBorder="1" applyAlignment="1">
      <alignment horizontal="left" vertical="center"/>
    </xf>
    <xf numFmtId="0" fontId="55" fillId="0" borderId="2" xfId="932" applyFont="1" applyBorder="1" applyAlignment="1">
      <alignment horizontal="left" vertical="center"/>
    </xf>
    <xf numFmtId="0" fontId="8" fillId="0" borderId="0" xfId="1" applyNumberFormat="1" applyFont="1" applyFill="1" applyBorder="1" applyAlignment="1" applyProtection="1">
      <alignment horizontal="left" vertical="center"/>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7" xfId="3" applyFont="1" applyFill="1" applyBorder="1" applyAlignment="1">
      <alignment horizontal="left" vertical="center"/>
    </xf>
    <xf numFmtId="1" fontId="10" fillId="7" borderId="4" xfId="3" applyNumberFormat="1" applyFont="1" applyFill="1" applyBorder="1" applyAlignment="1">
      <alignment horizontal="center" vertical="center" wrapText="1"/>
    </xf>
    <xf numFmtId="1" fontId="10" fillId="8" borderId="0" xfId="3" applyNumberFormat="1" applyFont="1" applyFill="1" applyBorder="1" applyAlignment="1">
      <alignment horizontal="center" vertical="center" wrapText="1"/>
    </xf>
    <xf numFmtId="0" fontId="9" fillId="0" borderId="1" xfId="0" applyFont="1" applyBorder="1" applyAlignment="1">
      <alignment vertical="center"/>
    </xf>
    <xf numFmtId="0" fontId="10" fillId="6" borderId="2" xfId="3" applyFont="1" applyFill="1" applyBorder="1" applyAlignment="1">
      <alignment horizontal="center" vertical="center" wrapText="1"/>
    </xf>
    <xf numFmtId="0" fontId="10" fillId="6" borderId="6" xfId="3" applyFont="1" applyFill="1" applyBorder="1" applyAlignment="1">
      <alignment horizontal="center" vertical="center" wrapText="1"/>
    </xf>
    <xf numFmtId="0" fontId="10" fillId="6" borderId="0"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10" fillId="2" borderId="9" xfId="3"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4" xfId="0" applyFont="1" applyFill="1" applyBorder="1" applyAlignment="1"/>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3" applyFont="1" applyFill="1" applyBorder="1" applyAlignment="1">
      <alignment horizontal="center" vertical="center" wrapText="1"/>
    </xf>
    <xf numFmtId="0" fontId="10" fillId="6" borderId="12"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2" xfId="0" applyFont="1" applyFill="1" applyBorder="1" applyAlignment="1">
      <alignment horizontal="center" vertical="center"/>
    </xf>
    <xf numFmtId="0" fontId="51" fillId="4" borderId="2" xfId="3" applyFont="1" applyFill="1" applyBorder="1" applyAlignment="1">
      <alignment horizontal="center" vertical="center" wrapText="1"/>
    </xf>
    <xf numFmtId="0" fontId="11" fillId="0" borderId="1" xfId="748" applyFont="1" applyBorder="1" applyAlignment="1">
      <alignment horizontal="left" vertical="center" wrapText="1"/>
    </xf>
    <xf numFmtId="0" fontId="10" fillId="2" borderId="9" xfId="3"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10" fillId="35" borderId="2" xfId="3" applyFont="1" applyFill="1" applyBorder="1" applyAlignment="1">
      <alignment horizontal="center" vertical="center" wrapText="1"/>
    </xf>
  </cellXfs>
  <cellStyles count="962">
    <cellStyle name="20 % - Akzent1" xfId="8"/>
    <cellStyle name="20 % - Akzent1 2" xfId="934"/>
    <cellStyle name="20 % - Akzent2" xfId="9"/>
    <cellStyle name="20 % - Akzent2 2" xfId="935"/>
    <cellStyle name="20 % - Akzent3" xfId="10"/>
    <cellStyle name="20 % - Akzent3 2" xfId="936"/>
    <cellStyle name="20 % - Akzent4" xfId="11"/>
    <cellStyle name="20 % - Akzent4 2" xfId="937"/>
    <cellStyle name="20 % - Akzent5" xfId="12"/>
    <cellStyle name="20 % - Akzent5 2" xfId="938"/>
    <cellStyle name="20 % - Akzent6" xfId="13"/>
    <cellStyle name="20 % - Akzent6 2" xfId="939"/>
    <cellStyle name="20% - Akzent1 2" xfId="14"/>
    <cellStyle name="20% - Akzent2 2" xfId="15"/>
    <cellStyle name="20% - Akzent3 2" xfId="16"/>
    <cellStyle name="20% - Akzent4 2" xfId="17"/>
    <cellStyle name="20% - Akzent5 2" xfId="18"/>
    <cellStyle name="20% - Akzent6 2" xfId="19"/>
    <cellStyle name="4" xfId="20"/>
    <cellStyle name="4_5225402107005(1)" xfId="21"/>
    <cellStyle name="4_III_Tagesbetreuung_2010_Rev1" xfId="22"/>
    <cellStyle name="4_leertabellen_teil_iii" xfId="23"/>
    <cellStyle name="4_Tab_III_1_1-10_neu_Endgueltig" xfId="24"/>
    <cellStyle name="40 % - Akzent1" xfId="25"/>
    <cellStyle name="40 % - Akzent1 2" xfId="940"/>
    <cellStyle name="40 % - Akzent2" xfId="26"/>
    <cellStyle name="40 % - Akzent2 2" xfId="941"/>
    <cellStyle name="40 % - Akzent3" xfId="27"/>
    <cellStyle name="40 % - Akzent3 2" xfId="942"/>
    <cellStyle name="40 % - Akzent4" xfId="28"/>
    <cellStyle name="40 % - Akzent4 2" xfId="943"/>
    <cellStyle name="40 % - Akzent5" xfId="29"/>
    <cellStyle name="40 % - Akzent5 2" xfId="944"/>
    <cellStyle name="40 % - Akzent6" xfId="30"/>
    <cellStyle name="40 % - Akzent6 2" xfId="945"/>
    <cellStyle name="40% - Akzent1 2" xfId="31"/>
    <cellStyle name="40% - Akzent2 2" xfId="32"/>
    <cellStyle name="40% - Akzent3 2" xfId="33"/>
    <cellStyle name="40% - Akzent4 2" xfId="34"/>
    <cellStyle name="40% - Akzent5 2" xfId="35"/>
    <cellStyle name="40% - Akzent6 2" xfId="36"/>
    <cellStyle name="5" xfId="37"/>
    <cellStyle name="5_5225402107005(1)" xfId="38"/>
    <cellStyle name="5_III_Tagesbetreuung_2010_Rev1" xfId="39"/>
    <cellStyle name="5_leertabellen_teil_iii" xfId="40"/>
    <cellStyle name="5_Tab_III_1_1-10_neu_Endgueltig" xfId="41"/>
    <cellStyle name="6" xfId="42"/>
    <cellStyle name="6_5225402107005(1)" xfId="43"/>
    <cellStyle name="6_III_Tagesbetreuung_2010_Rev1" xfId="44"/>
    <cellStyle name="6_leertabellen_teil_iii" xfId="45"/>
    <cellStyle name="6_Tab_III_1_1-10_neu_Endgueltig" xfId="46"/>
    <cellStyle name="60 % - Akzent1" xfId="47"/>
    <cellStyle name="60 % - Akzent1 2" xfId="946"/>
    <cellStyle name="60 % - Akzent2" xfId="48"/>
    <cellStyle name="60 % - Akzent2 2" xfId="947"/>
    <cellStyle name="60 % - Akzent3" xfId="49"/>
    <cellStyle name="60 % - Akzent3 2" xfId="948"/>
    <cellStyle name="60 % - Akzent4" xfId="50"/>
    <cellStyle name="60 % - Akzent4 2" xfId="949"/>
    <cellStyle name="60 % - Akzent5" xfId="51"/>
    <cellStyle name="60 % - Akzent5 2" xfId="950"/>
    <cellStyle name="60 % - Akzent6" xfId="52"/>
    <cellStyle name="60 % - Akzent6 2" xfId="951"/>
    <cellStyle name="60% - Akzent1 2" xfId="53"/>
    <cellStyle name="60% - Akzent2 2" xfId="54"/>
    <cellStyle name="60% - Akzent3 2" xfId="55"/>
    <cellStyle name="60% - Akzent4 2" xfId="56"/>
    <cellStyle name="60% - Akzent5 2" xfId="57"/>
    <cellStyle name="60% - Akzent6 2" xfId="58"/>
    <cellStyle name="9" xfId="59"/>
    <cellStyle name="9_5225402107005(1)" xfId="60"/>
    <cellStyle name="9_III_Tagesbetreuung_2010_Rev1" xfId="61"/>
    <cellStyle name="9_leertabellen_teil_iii" xfId="62"/>
    <cellStyle name="9_Tab_III_1_1-10_neu_Endgueltig" xfId="63"/>
    <cellStyle name="Akzent1 2" xfId="64"/>
    <cellStyle name="Akzent2 2" xfId="65"/>
    <cellStyle name="Akzent3 2" xfId="66"/>
    <cellStyle name="Akzent4 2" xfId="67"/>
    <cellStyle name="Akzent5 2" xfId="68"/>
    <cellStyle name="Akzent6 2" xfId="69"/>
    <cellStyle name="Ausgabe 2" xfId="70"/>
    <cellStyle name="BasisOhneNK" xfId="71"/>
    <cellStyle name="Berechnung 2" xfId="72"/>
    <cellStyle name="cell" xfId="73"/>
    <cellStyle name="Dezimal 2" xfId="74"/>
    <cellStyle name="Dezimal 2 2" xfId="75"/>
    <cellStyle name="Dezimal 2 2 2" xfId="76"/>
    <cellStyle name="Dezimal 2 2 2 2" xfId="77"/>
    <cellStyle name="Dezimal 2 2 2 3" xfId="78"/>
    <cellStyle name="Dezimal 2 2 3" xfId="79"/>
    <cellStyle name="Dezimal 2 2 3 2" xfId="80"/>
    <cellStyle name="Dezimal 2 2 3 3" xfId="81"/>
    <cellStyle name="Dezimal 2 2 4" xfId="82"/>
    <cellStyle name="Dezimal 2 2 5" xfId="83"/>
    <cellStyle name="Dezimal 2 3" xfId="84"/>
    <cellStyle name="Dezimal 2 3 2" xfId="85"/>
    <cellStyle name="Dezimal 2 3 3" xfId="86"/>
    <cellStyle name="Dezimal 2 4" xfId="87"/>
    <cellStyle name="Dezimal 2 4 2" xfId="88"/>
    <cellStyle name="Dezimal 2 4 3" xfId="89"/>
    <cellStyle name="Dezimal 2 5" xfId="90"/>
    <cellStyle name="Dezimal 2 6" xfId="91"/>
    <cellStyle name="Dezimal 2 7" xfId="92"/>
    <cellStyle name="Dezimal 3" xfId="93"/>
    <cellStyle name="Dezimal 3 2" xfId="94"/>
    <cellStyle name="Dezimal 3 2 2" xfId="95"/>
    <cellStyle name="Dezimal 3 2 3" xfId="96"/>
    <cellStyle name="Dezimal 3 3" xfId="97"/>
    <cellStyle name="Dezimal 3 3 2" xfId="98"/>
    <cellStyle name="Dezimal 3 3 3" xfId="99"/>
    <cellStyle name="Dezimal 3 4" xfId="100"/>
    <cellStyle name="Dezimal 3 5" xfId="101"/>
    <cellStyle name="Dezimal 4" xfId="102"/>
    <cellStyle name="Dezimal 4 2" xfId="103"/>
    <cellStyle name="Dezimal 4 2 2" xfId="104"/>
    <cellStyle name="Dezimal 4 2 3" xfId="105"/>
    <cellStyle name="Dezimal 4 3" xfId="106"/>
    <cellStyle name="Dezimal 4 3 2" xfId="107"/>
    <cellStyle name="Dezimal 4 3 3" xfId="108"/>
    <cellStyle name="Dezimal 4 4" xfId="109"/>
    <cellStyle name="Dezimal 4 5" xfId="110"/>
    <cellStyle name="Dezimal 5" xfId="111"/>
    <cellStyle name="Dezimal 5 2" xfId="112"/>
    <cellStyle name="Dezimal 5 2 2" xfId="113"/>
    <cellStyle name="Dezimal 5 2 3" xfId="114"/>
    <cellStyle name="Dezimal 5 3" xfId="115"/>
    <cellStyle name="Dezimal 5 3 2" xfId="116"/>
    <cellStyle name="Dezimal 5 3 3" xfId="117"/>
    <cellStyle name="Dezimal 5 4" xfId="118"/>
    <cellStyle name="Dezimal 5 5" xfId="119"/>
    <cellStyle name="Dezimal 6" xfId="120"/>
    <cellStyle name="Dezimal 6 2" xfId="121"/>
    <cellStyle name="Dezimal 6 2 2" xfId="122"/>
    <cellStyle name="Dezimal 6 2 3" xfId="123"/>
    <cellStyle name="Dezimal 6 3" xfId="124"/>
    <cellStyle name="Dezimal 6 3 2" xfId="125"/>
    <cellStyle name="Dezimal 6 3 3" xfId="126"/>
    <cellStyle name="Dezimal 6 4" xfId="127"/>
    <cellStyle name="Dezimal 6 5" xfId="128"/>
    <cellStyle name="Eingabe 2" xfId="129"/>
    <cellStyle name="Ergebnis 2" xfId="130"/>
    <cellStyle name="Ergebnis 2 2" xfId="131"/>
    <cellStyle name="Ergebnis 2_SOFI Tab. H1.2-1A" xfId="132"/>
    <cellStyle name="Erklärender Text 2" xfId="133"/>
    <cellStyle name="Euro" xfId="134"/>
    <cellStyle name="Euro 10" xfId="135"/>
    <cellStyle name="Euro 10 2" xfId="136"/>
    <cellStyle name="Euro 10 2 2" xfId="137"/>
    <cellStyle name="Euro 10 2 2 2" xfId="138"/>
    <cellStyle name="Euro 10 2 2 3" xfId="139"/>
    <cellStyle name="Euro 10 2 2 4" xfId="140"/>
    <cellStyle name="Euro 10 2 3" xfId="141"/>
    <cellStyle name="Euro 10 2 3 2" xfId="142"/>
    <cellStyle name="Euro 10 2 3 3" xfId="143"/>
    <cellStyle name="Euro 10 2 3 4" xfId="144"/>
    <cellStyle name="Euro 10 2 4" xfId="145"/>
    <cellStyle name="Euro 10 2 5" xfId="146"/>
    <cellStyle name="Euro 10 2 6" xfId="147"/>
    <cellStyle name="Euro 10 3" xfId="148"/>
    <cellStyle name="Euro 10 3 2" xfId="149"/>
    <cellStyle name="Euro 10 3 3" xfId="150"/>
    <cellStyle name="Euro 10 3 4" xfId="151"/>
    <cellStyle name="Euro 10 4" xfId="152"/>
    <cellStyle name="Euro 10 4 2" xfId="153"/>
    <cellStyle name="Euro 10 4 3" xfId="154"/>
    <cellStyle name="Euro 10 4 4" xfId="155"/>
    <cellStyle name="Euro 10 5" xfId="156"/>
    <cellStyle name="Euro 10 6" xfId="157"/>
    <cellStyle name="Euro 10 7" xfId="158"/>
    <cellStyle name="Euro 11" xfId="159"/>
    <cellStyle name="Euro 11 2" xfId="160"/>
    <cellStyle name="Euro 11 2 2" xfId="161"/>
    <cellStyle name="Euro 11 2 2 2" xfId="162"/>
    <cellStyle name="Euro 11 2 2 3" xfId="163"/>
    <cellStyle name="Euro 11 2 2 4" xfId="164"/>
    <cellStyle name="Euro 11 2 3" xfId="165"/>
    <cellStyle name="Euro 11 2 3 2" xfId="166"/>
    <cellStyle name="Euro 11 2 3 3" xfId="167"/>
    <cellStyle name="Euro 11 2 3 4" xfId="168"/>
    <cellStyle name="Euro 11 2 4" xfId="169"/>
    <cellStyle name="Euro 11 2 5" xfId="170"/>
    <cellStyle name="Euro 11 2 6" xfId="171"/>
    <cellStyle name="Euro 11 3" xfId="172"/>
    <cellStyle name="Euro 11 3 2" xfId="173"/>
    <cellStyle name="Euro 11 3 3" xfId="174"/>
    <cellStyle name="Euro 11 3 4" xfId="175"/>
    <cellStyle name="Euro 11 4" xfId="176"/>
    <cellStyle name="Euro 11 4 2" xfId="177"/>
    <cellStyle name="Euro 11 4 3" xfId="178"/>
    <cellStyle name="Euro 11 4 4" xfId="179"/>
    <cellStyle name="Euro 11 5" xfId="180"/>
    <cellStyle name="Euro 11 6" xfId="181"/>
    <cellStyle name="Euro 11 7" xfId="182"/>
    <cellStyle name="Euro 12" xfId="183"/>
    <cellStyle name="Euro 12 2" xfId="184"/>
    <cellStyle name="Euro 12 2 2" xfId="185"/>
    <cellStyle name="Euro 12 2 2 2" xfId="186"/>
    <cellStyle name="Euro 12 2 2 3" xfId="187"/>
    <cellStyle name="Euro 12 2 2 4" xfId="188"/>
    <cellStyle name="Euro 12 2 3" xfId="189"/>
    <cellStyle name="Euro 12 2 3 2" xfId="190"/>
    <cellStyle name="Euro 12 2 3 3" xfId="191"/>
    <cellStyle name="Euro 12 2 3 4" xfId="192"/>
    <cellStyle name="Euro 12 2 4" xfId="193"/>
    <cellStyle name="Euro 12 2 5" xfId="194"/>
    <cellStyle name="Euro 12 2 6" xfId="195"/>
    <cellStyle name="Euro 12 3" xfId="196"/>
    <cellStyle name="Euro 12 3 2" xfId="197"/>
    <cellStyle name="Euro 12 3 3" xfId="198"/>
    <cellStyle name="Euro 12 3 4" xfId="199"/>
    <cellStyle name="Euro 12 4" xfId="200"/>
    <cellStyle name="Euro 12 4 2" xfId="201"/>
    <cellStyle name="Euro 12 4 3" xfId="202"/>
    <cellStyle name="Euro 12 4 4" xfId="203"/>
    <cellStyle name="Euro 12 5" xfId="204"/>
    <cellStyle name="Euro 12 6" xfId="205"/>
    <cellStyle name="Euro 12 7" xfId="206"/>
    <cellStyle name="Euro 13" xfId="207"/>
    <cellStyle name="Euro 13 2" xfId="208"/>
    <cellStyle name="Euro 13 2 2" xfId="209"/>
    <cellStyle name="Euro 13 2 2 2" xfId="210"/>
    <cellStyle name="Euro 13 2 2 3" xfId="211"/>
    <cellStyle name="Euro 13 2 2 4" xfId="212"/>
    <cellStyle name="Euro 13 2 3" xfId="213"/>
    <cellStyle name="Euro 13 2 3 2" xfId="214"/>
    <cellStyle name="Euro 13 2 3 3" xfId="215"/>
    <cellStyle name="Euro 13 2 3 4" xfId="216"/>
    <cellStyle name="Euro 13 2 4" xfId="217"/>
    <cellStyle name="Euro 13 2 5" xfId="218"/>
    <cellStyle name="Euro 13 2 6" xfId="219"/>
    <cellStyle name="Euro 13 3" xfId="220"/>
    <cellStyle name="Euro 13 3 2" xfId="221"/>
    <cellStyle name="Euro 13 3 3" xfId="222"/>
    <cellStyle name="Euro 13 3 4" xfId="223"/>
    <cellStyle name="Euro 13 4" xfId="224"/>
    <cellStyle name="Euro 13 4 2" xfId="225"/>
    <cellStyle name="Euro 13 4 3" xfId="226"/>
    <cellStyle name="Euro 13 4 4" xfId="227"/>
    <cellStyle name="Euro 13 5" xfId="228"/>
    <cellStyle name="Euro 13 6" xfId="229"/>
    <cellStyle name="Euro 13 7" xfId="230"/>
    <cellStyle name="Euro 14" xfId="231"/>
    <cellStyle name="Euro 14 2" xfId="232"/>
    <cellStyle name="Euro 14 2 2" xfId="233"/>
    <cellStyle name="Euro 14 2 3" xfId="234"/>
    <cellStyle name="Euro 14 2 4" xfId="235"/>
    <cellStyle name="Euro 14 3" xfId="236"/>
    <cellStyle name="Euro 14 3 2" xfId="237"/>
    <cellStyle name="Euro 14 3 3" xfId="238"/>
    <cellStyle name="Euro 14 3 4" xfId="239"/>
    <cellStyle name="Euro 14 4" xfId="240"/>
    <cellStyle name="Euro 14 5" xfId="241"/>
    <cellStyle name="Euro 14 6" xfId="242"/>
    <cellStyle name="Euro 15" xfId="243"/>
    <cellStyle name="Euro 15 2" xfId="244"/>
    <cellStyle name="Euro 15 2 2" xfId="245"/>
    <cellStyle name="Euro 15 2 3" xfId="246"/>
    <cellStyle name="Euro 15 2 4" xfId="247"/>
    <cellStyle name="Euro 15 3" xfId="248"/>
    <cellStyle name="Euro 15 3 2" xfId="249"/>
    <cellStyle name="Euro 15 3 3" xfId="250"/>
    <cellStyle name="Euro 15 3 4" xfId="251"/>
    <cellStyle name="Euro 15 4" xfId="252"/>
    <cellStyle name="Euro 15 5" xfId="253"/>
    <cellStyle name="Euro 15 6" xfId="254"/>
    <cellStyle name="Euro 16" xfId="255"/>
    <cellStyle name="Euro 16 2" xfId="256"/>
    <cellStyle name="Euro 16 2 2" xfId="257"/>
    <cellStyle name="Euro 16 2 3" xfId="258"/>
    <cellStyle name="Euro 16 2 4" xfId="259"/>
    <cellStyle name="Euro 16 3" xfId="260"/>
    <cellStyle name="Euro 16 3 2" xfId="261"/>
    <cellStyle name="Euro 16 3 3" xfId="262"/>
    <cellStyle name="Euro 16 3 4" xfId="263"/>
    <cellStyle name="Euro 16 4" xfId="264"/>
    <cellStyle name="Euro 16 5" xfId="265"/>
    <cellStyle name="Euro 16 6" xfId="266"/>
    <cellStyle name="Euro 17" xfId="267"/>
    <cellStyle name="Euro 17 2" xfId="268"/>
    <cellStyle name="Euro 17 2 2" xfId="269"/>
    <cellStyle name="Euro 17 2 3" xfId="270"/>
    <cellStyle name="Euro 17 2 4" xfId="271"/>
    <cellStyle name="Euro 17 3" xfId="272"/>
    <cellStyle name="Euro 17 3 2" xfId="273"/>
    <cellStyle name="Euro 17 3 3" xfId="274"/>
    <cellStyle name="Euro 17 3 4" xfId="275"/>
    <cellStyle name="Euro 17 4" xfId="276"/>
    <cellStyle name="Euro 17 5" xfId="277"/>
    <cellStyle name="Euro 17 6" xfId="278"/>
    <cellStyle name="Euro 18" xfId="279"/>
    <cellStyle name="Euro 18 2" xfId="280"/>
    <cellStyle name="Euro 18 2 2" xfId="281"/>
    <cellStyle name="Euro 18 2 3" xfId="282"/>
    <cellStyle name="Euro 18 2 4" xfId="283"/>
    <cellStyle name="Euro 18 3" xfId="284"/>
    <cellStyle name="Euro 18 3 2" xfId="285"/>
    <cellStyle name="Euro 18 3 3" xfId="286"/>
    <cellStyle name="Euro 18 3 4" xfId="287"/>
    <cellStyle name="Euro 18 4" xfId="288"/>
    <cellStyle name="Euro 18 5" xfId="289"/>
    <cellStyle name="Euro 18 6" xfId="290"/>
    <cellStyle name="Euro 19" xfId="291"/>
    <cellStyle name="Euro 19 2" xfId="292"/>
    <cellStyle name="Euro 19 2 2" xfId="293"/>
    <cellStyle name="Euro 19 2 3" xfId="294"/>
    <cellStyle name="Euro 19 2 4" xfId="295"/>
    <cellStyle name="Euro 19 3" xfId="296"/>
    <cellStyle name="Euro 19 3 2" xfId="297"/>
    <cellStyle name="Euro 19 3 3" xfId="298"/>
    <cellStyle name="Euro 19 3 4" xfId="299"/>
    <cellStyle name="Euro 19 4" xfId="300"/>
    <cellStyle name="Euro 19 5" xfId="301"/>
    <cellStyle name="Euro 19 6" xfId="302"/>
    <cellStyle name="Euro 2" xfId="303"/>
    <cellStyle name="Euro 2 2" xfId="304"/>
    <cellStyle name="Euro 2 2 2" xfId="305"/>
    <cellStyle name="Euro 2 2 3" xfId="306"/>
    <cellStyle name="Euro 2 2 4" xfId="307"/>
    <cellStyle name="Euro 2 3" xfId="308"/>
    <cellStyle name="Euro 2 3 2" xfId="309"/>
    <cellStyle name="Euro 2 3 3" xfId="310"/>
    <cellStyle name="Euro 2 3 4" xfId="311"/>
    <cellStyle name="Euro 2 4" xfId="312"/>
    <cellStyle name="Euro 2 5" xfId="313"/>
    <cellStyle name="Euro 2 6" xfId="314"/>
    <cellStyle name="Euro 20" xfId="315"/>
    <cellStyle name="Euro 20 2" xfId="316"/>
    <cellStyle name="Euro 20 2 2" xfId="317"/>
    <cellStyle name="Euro 20 2 2 2" xfId="318"/>
    <cellStyle name="Euro 20 2 2 3" xfId="319"/>
    <cellStyle name="Euro 20 2 2 4" xfId="320"/>
    <cellStyle name="Euro 20 2 3" xfId="321"/>
    <cellStyle name="Euro 20 2 3 2" xfId="322"/>
    <cellStyle name="Euro 20 2 3 3" xfId="323"/>
    <cellStyle name="Euro 20 2 3 4" xfId="324"/>
    <cellStyle name="Euro 20 2 4" xfId="325"/>
    <cellStyle name="Euro 20 2 5" xfId="326"/>
    <cellStyle name="Euro 20 2 6" xfId="327"/>
    <cellStyle name="Euro 20 3" xfId="328"/>
    <cellStyle name="Euro 20 3 2" xfId="329"/>
    <cellStyle name="Euro 20 3 3" xfId="330"/>
    <cellStyle name="Euro 20 3 4" xfId="331"/>
    <cellStyle name="Euro 20 4" xfId="332"/>
    <cellStyle name="Euro 20 4 2" xfId="333"/>
    <cellStyle name="Euro 20 4 3" xfId="334"/>
    <cellStyle name="Euro 20 4 4" xfId="335"/>
    <cellStyle name="Euro 20 5" xfId="336"/>
    <cellStyle name="Euro 20 6" xfId="337"/>
    <cellStyle name="Euro 20 7" xfId="338"/>
    <cellStyle name="Euro 21" xfId="339"/>
    <cellStyle name="Euro 21 2" xfId="340"/>
    <cellStyle name="Euro 21 2 2" xfId="341"/>
    <cellStyle name="Euro 21 2 2 2" xfId="342"/>
    <cellStyle name="Euro 21 2 2 3" xfId="343"/>
    <cellStyle name="Euro 21 2 2 4" xfId="344"/>
    <cellStyle name="Euro 21 2 3" xfId="345"/>
    <cellStyle name="Euro 21 2 3 2" xfId="346"/>
    <cellStyle name="Euro 21 2 3 3" xfId="347"/>
    <cellStyle name="Euro 21 2 3 4" xfId="348"/>
    <cellStyle name="Euro 21 2 4" xfId="349"/>
    <cellStyle name="Euro 21 2 5" xfId="350"/>
    <cellStyle name="Euro 21 2 6" xfId="351"/>
    <cellStyle name="Euro 21 3" xfId="352"/>
    <cellStyle name="Euro 21 3 2" xfId="353"/>
    <cellStyle name="Euro 21 3 3" xfId="354"/>
    <cellStyle name="Euro 21 3 4" xfId="355"/>
    <cellStyle name="Euro 21 4" xfId="356"/>
    <cellStyle name="Euro 21 4 2" xfId="357"/>
    <cellStyle name="Euro 21 4 3" xfId="358"/>
    <cellStyle name="Euro 21 4 4" xfId="359"/>
    <cellStyle name="Euro 21 5" xfId="360"/>
    <cellStyle name="Euro 21 6" xfId="361"/>
    <cellStyle name="Euro 21 7" xfId="362"/>
    <cellStyle name="Euro 22" xfId="363"/>
    <cellStyle name="Euro 22 2" xfId="364"/>
    <cellStyle name="Euro 22 2 2" xfId="365"/>
    <cellStyle name="Euro 22 2 2 2" xfId="366"/>
    <cellStyle name="Euro 22 2 2 3" xfId="367"/>
    <cellStyle name="Euro 22 2 2 4" xfId="368"/>
    <cellStyle name="Euro 22 2 3" xfId="369"/>
    <cellStyle name="Euro 22 2 3 2" xfId="370"/>
    <cellStyle name="Euro 22 2 3 3" xfId="371"/>
    <cellStyle name="Euro 22 2 3 4" xfId="372"/>
    <cellStyle name="Euro 22 2 4" xfId="373"/>
    <cellStyle name="Euro 22 2 5" xfId="374"/>
    <cellStyle name="Euro 22 2 6" xfId="375"/>
    <cellStyle name="Euro 22 3" xfId="376"/>
    <cellStyle name="Euro 22 3 2" xfId="377"/>
    <cellStyle name="Euro 22 3 3" xfId="378"/>
    <cellStyle name="Euro 22 3 4" xfId="379"/>
    <cellStyle name="Euro 22 4" xfId="380"/>
    <cellStyle name="Euro 22 4 2" xfId="381"/>
    <cellStyle name="Euro 22 4 3" xfId="382"/>
    <cellStyle name="Euro 22 4 4" xfId="383"/>
    <cellStyle name="Euro 22 5" xfId="384"/>
    <cellStyle name="Euro 22 6" xfId="385"/>
    <cellStyle name="Euro 22 7" xfId="386"/>
    <cellStyle name="Euro 23" xfId="387"/>
    <cellStyle name="Euro 23 2" xfId="388"/>
    <cellStyle name="Euro 23 2 2" xfId="389"/>
    <cellStyle name="Euro 23 2 2 2" xfId="390"/>
    <cellStyle name="Euro 23 2 2 3" xfId="391"/>
    <cellStyle name="Euro 23 2 2 4" xfId="392"/>
    <cellStyle name="Euro 23 2 3" xfId="393"/>
    <cellStyle name="Euro 23 2 3 2" xfId="394"/>
    <cellStyle name="Euro 23 2 3 3" xfId="395"/>
    <cellStyle name="Euro 23 2 3 4" xfId="396"/>
    <cellStyle name="Euro 23 2 4" xfId="397"/>
    <cellStyle name="Euro 23 2 5" xfId="398"/>
    <cellStyle name="Euro 23 2 6" xfId="399"/>
    <cellStyle name="Euro 23 3" xfId="400"/>
    <cellStyle name="Euro 23 3 2" xfId="401"/>
    <cellStyle name="Euro 23 3 3" xfId="402"/>
    <cellStyle name="Euro 23 3 4" xfId="403"/>
    <cellStyle name="Euro 23 4" xfId="404"/>
    <cellStyle name="Euro 23 4 2" xfId="405"/>
    <cellStyle name="Euro 23 4 3" xfId="406"/>
    <cellStyle name="Euro 23 4 4" xfId="407"/>
    <cellStyle name="Euro 23 5" xfId="408"/>
    <cellStyle name="Euro 23 6" xfId="409"/>
    <cellStyle name="Euro 23 7" xfId="410"/>
    <cellStyle name="Euro 24" xfId="411"/>
    <cellStyle name="Euro 24 2" xfId="412"/>
    <cellStyle name="Euro 24 2 2" xfId="413"/>
    <cellStyle name="Euro 24 2 2 2" xfId="414"/>
    <cellStyle name="Euro 24 2 2 3" xfId="415"/>
    <cellStyle name="Euro 24 2 2 4" xfId="416"/>
    <cellStyle name="Euro 24 2 3" xfId="417"/>
    <cellStyle name="Euro 24 2 3 2" xfId="418"/>
    <cellStyle name="Euro 24 2 3 3" xfId="419"/>
    <cellStyle name="Euro 24 2 3 4" xfId="420"/>
    <cellStyle name="Euro 24 2 4" xfId="421"/>
    <cellStyle name="Euro 24 2 5" xfId="422"/>
    <cellStyle name="Euro 24 2 6" xfId="423"/>
    <cellStyle name="Euro 24 3" xfId="424"/>
    <cellStyle name="Euro 24 3 2" xfId="425"/>
    <cellStyle name="Euro 24 3 3" xfId="426"/>
    <cellStyle name="Euro 24 3 4" xfId="427"/>
    <cellStyle name="Euro 24 4" xfId="428"/>
    <cellStyle name="Euro 24 4 2" xfId="429"/>
    <cellStyle name="Euro 24 4 3" xfId="430"/>
    <cellStyle name="Euro 24 4 4" xfId="431"/>
    <cellStyle name="Euro 24 5" xfId="432"/>
    <cellStyle name="Euro 24 6" xfId="433"/>
    <cellStyle name="Euro 24 7" xfId="434"/>
    <cellStyle name="Euro 25" xfId="435"/>
    <cellStyle name="Euro 25 2" xfId="436"/>
    <cellStyle name="Euro 25 2 2" xfId="437"/>
    <cellStyle name="Euro 25 2 2 2" xfId="438"/>
    <cellStyle name="Euro 25 2 2 3" xfId="439"/>
    <cellStyle name="Euro 25 2 2 4" xfId="440"/>
    <cellStyle name="Euro 25 2 3" xfId="441"/>
    <cellStyle name="Euro 25 2 3 2" xfId="442"/>
    <cellStyle name="Euro 25 2 3 3" xfId="443"/>
    <cellStyle name="Euro 25 2 3 4" xfId="444"/>
    <cellStyle name="Euro 25 2 4" xfId="445"/>
    <cellStyle name="Euro 25 2 5" xfId="446"/>
    <cellStyle name="Euro 25 2 6" xfId="447"/>
    <cellStyle name="Euro 25 3" xfId="448"/>
    <cellStyle name="Euro 25 3 2" xfId="449"/>
    <cellStyle name="Euro 25 3 3" xfId="450"/>
    <cellStyle name="Euro 25 3 4" xfId="451"/>
    <cellStyle name="Euro 25 4" xfId="452"/>
    <cellStyle name="Euro 25 4 2" xfId="453"/>
    <cellStyle name="Euro 25 4 3" xfId="454"/>
    <cellStyle name="Euro 25 4 4" xfId="455"/>
    <cellStyle name="Euro 25 5" xfId="456"/>
    <cellStyle name="Euro 25 6" xfId="457"/>
    <cellStyle name="Euro 25 7" xfId="458"/>
    <cellStyle name="Euro 26" xfId="459"/>
    <cellStyle name="Euro 26 2" xfId="460"/>
    <cellStyle name="Euro 26 2 2" xfId="461"/>
    <cellStyle name="Euro 26 2 2 2" xfId="462"/>
    <cellStyle name="Euro 26 2 2 3" xfId="463"/>
    <cellStyle name="Euro 26 2 2 4" xfId="464"/>
    <cellStyle name="Euro 26 2 3" xfId="465"/>
    <cellStyle name="Euro 26 2 3 2" xfId="466"/>
    <cellStyle name="Euro 26 2 3 3" xfId="467"/>
    <cellStyle name="Euro 26 2 3 4" xfId="468"/>
    <cellStyle name="Euro 26 2 4" xfId="469"/>
    <cellStyle name="Euro 26 2 5" xfId="470"/>
    <cellStyle name="Euro 26 2 6" xfId="471"/>
    <cellStyle name="Euro 26 3" xfId="472"/>
    <cellStyle name="Euro 26 3 2" xfId="473"/>
    <cellStyle name="Euro 26 3 3" xfId="474"/>
    <cellStyle name="Euro 26 3 4" xfId="475"/>
    <cellStyle name="Euro 26 4" xfId="476"/>
    <cellStyle name="Euro 26 4 2" xfId="477"/>
    <cellStyle name="Euro 26 4 3" xfId="478"/>
    <cellStyle name="Euro 26 4 4" xfId="479"/>
    <cellStyle name="Euro 26 5" xfId="480"/>
    <cellStyle name="Euro 26 6" xfId="481"/>
    <cellStyle name="Euro 26 7" xfId="482"/>
    <cellStyle name="Euro 27" xfId="483"/>
    <cellStyle name="Euro 27 2" xfId="484"/>
    <cellStyle name="Euro 27 3" xfId="485"/>
    <cellStyle name="Euro 27 4" xfId="486"/>
    <cellStyle name="Euro 28" xfId="487"/>
    <cellStyle name="Euro 28 2" xfId="488"/>
    <cellStyle name="Euro 28 3" xfId="489"/>
    <cellStyle name="Euro 28 4" xfId="490"/>
    <cellStyle name="Euro 29" xfId="491"/>
    <cellStyle name="Euro 3" xfId="492"/>
    <cellStyle name="Euro 3 2" xfId="493"/>
    <cellStyle name="Euro 3 2 2" xfId="494"/>
    <cellStyle name="Euro 3 2 3" xfId="495"/>
    <cellStyle name="Euro 3 2 4" xfId="496"/>
    <cellStyle name="Euro 3 3" xfId="497"/>
    <cellStyle name="Euro 3 3 2" xfId="498"/>
    <cellStyle name="Euro 3 3 3" xfId="499"/>
    <cellStyle name="Euro 3 3 4" xfId="500"/>
    <cellStyle name="Euro 3 4" xfId="501"/>
    <cellStyle name="Euro 3 5" xfId="502"/>
    <cellStyle name="Euro 3 6" xfId="503"/>
    <cellStyle name="Euro 30" xfId="504"/>
    <cellStyle name="Euro 31" xfId="505"/>
    <cellStyle name="Euro 4" xfId="506"/>
    <cellStyle name="Euro 4 2" xfId="507"/>
    <cellStyle name="Euro 4 2 2" xfId="508"/>
    <cellStyle name="Euro 4 2 3" xfId="509"/>
    <cellStyle name="Euro 4 2 4" xfId="510"/>
    <cellStyle name="Euro 4 3" xfId="511"/>
    <cellStyle name="Euro 4 3 2" xfId="512"/>
    <cellStyle name="Euro 4 3 3" xfId="513"/>
    <cellStyle name="Euro 4 3 4" xfId="514"/>
    <cellStyle name="Euro 4 4" xfId="515"/>
    <cellStyle name="Euro 4 5" xfId="516"/>
    <cellStyle name="Euro 4 6" xfId="517"/>
    <cellStyle name="Euro 5" xfId="518"/>
    <cellStyle name="Euro 5 2" xfId="519"/>
    <cellStyle name="Euro 5 2 2" xfId="520"/>
    <cellStyle name="Euro 5 2 2 2" xfId="521"/>
    <cellStyle name="Euro 5 2 2 3" xfId="522"/>
    <cellStyle name="Euro 5 2 2 4" xfId="523"/>
    <cellStyle name="Euro 5 2 3" xfId="524"/>
    <cellStyle name="Euro 5 2 3 2" xfId="525"/>
    <cellStyle name="Euro 5 2 3 3" xfId="526"/>
    <cellStyle name="Euro 5 2 3 4" xfId="527"/>
    <cellStyle name="Euro 5 2 4" xfId="528"/>
    <cellStyle name="Euro 5 2 5" xfId="529"/>
    <cellStyle name="Euro 5 2 6" xfId="530"/>
    <cellStyle name="Euro 5 3" xfId="531"/>
    <cellStyle name="Euro 5 3 2" xfId="532"/>
    <cellStyle name="Euro 5 3 3" xfId="533"/>
    <cellStyle name="Euro 5 3 4" xfId="534"/>
    <cellStyle name="Euro 5 4" xfId="535"/>
    <cellStyle name="Euro 5 4 2" xfId="536"/>
    <cellStyle name="Euro 5 4 3" xfId="537"/>
    <cellStyle name="Euro 5 4 4" xfId="538"/>
    <cellStyle name="Euro 5 5" xfId="539"/>
    <cellStyle name="Euro 5 6" xfId="540"/>
    <cellStyle name="Euro 5 7" xfId="541"/>
    <cellStyle name="Euro 6" xfId="542"/>
    <cellStyle name="Euro 6 2" xfId="543"/>
    <cellStyle name="Euro 6 2 2" xfId="544"/>
    <cellStyle name="Euro 6 2 2 2" xfId="545"/>
    <cellStyle name="Euro 6 2 2 3" xfId="546"/>
    <cellStyle name="Euro 6 2 2 4" xfId="547"/>
    <cellStyle name="Euro 6 2 3" xfId="548"/>
    <cellStyle name="Euro 6 2 3 2" xfId="549"/>
    <cellStyle name="Euro 6 2 3 3" xfId="550"/>
    <cellStyle name="Euro 6 2 3 4" xfId="551"/>
    <cellStyle name="Euro 6 2 4" xfId="552"/>
    <cellStyle name="Euro 6 2 5" xfId="553"/>
    <cellStyle name="Euro 6 2 6" xfId="554"/>
    <cellStyle name="Euro 6 3" xfId="555"/>
    <cellStyle name="Euro 6 3 2" xfId="556"/>
    <cellStyle name="Euro 6 3 3" xfId="557"/>
    <cellStyle name="Euro 6 3 4" xfId="558"/>
    <cellStyle name="Euro 6 4" xfId="559"/>
    <cellStyle name="Euro 6 4 2" xfId="560"/>
    <cellStyle name="Euro 6 4 3" xfId="561"/>
    <cellStyle name="Euro 6 4 4" xfId="562"/>
    <cellStyle name="Euro 6 5" xfId="563"/>
    <cellStyle name="Euro 6 6" xfId="564"/>
    <cellStyle name="Euro 6 7" xfId="565"/>
    <cellStyle name="Euro 7" xfId="566"/>
    <cellStyle name="Euro 7 2" xfId="567"/>
    <cellStyle name="Euro 7 2 2" xfId="568"/>
    <cellStyle name="Euro 7 2 3" xfId="569"/>
    <cellStyle name="Euro 7 2 4" xfId="570"/>
    <cellStyle name="Euro 7 3" xfId="571"/>
    <cellStyle name="Euro 7 3 2" xfId="572"/>
    <cellStyle name="Euro 7 3 3" xfId="573"/>
    <cellStyle name="Euro 7 3 4" xfId="574"/>
    <cellStyle name="Euro 7 4" xfId="575"/>
    <cellStyle name="Euro 7 5" xfId="576"/>
    <cellStyle name="Euro 7 6" xfId="577"/>
    <cellStyle name="Euro 8" xfId="578"/>
    <cellStyle name="Euro 8 2" xfId="579"/>
    <cellStyle name="Euro 8 2 2" xfId="580"/>
    <cellStyle name="Euro 8 2 2 2" xfId="581"/>
    <cellStyle name="Euro 8 2 2 3" xfId="582"/>
    <cellStyle name="Euro 8 2 2 4" xfId="583"/>
    <cellStyle name="Euro 8 2 3" xfId="584"/>
    <cellStyle name="Euro 8 2 3 2" xfId="585"/>
    <cellStyle name="Euro 8 2 3 3" xfId="586"/>
    <cellStyle name="Euro 8 2 3 4" xfId="587"/>
    <cellStyle name="Euro 8 2 4" xfId="588"/>
    <cellStyle name="Euro 8 2 5" xfId="589"/>
    <cellStyle name="Euro 8 2 6" xfId="590"/>
    <cellStyle name="Euro 8 3" xfId="591"/>
    <cellStyle name="Euro 8 3 2" xfId="592"/>
    <cellStyle name="Euro 8 3 3" xfId="593"/>
    <cellStyle name="Euro 8 3 4" xfId="594"/>
    <cellStyle name="Euro 8 4" xfId="595"/>
    <cellStyle name="Euro 8 4 2" xfId="596"/>
    <cellStyle name="Euro 8 4 3" xfId="597"/>
    <cellStyle name="Euro 8 4 4" xfId="598"/>
    <cellStyle name="Euro 8 5" xfId="599"/>
    <cellStyle name="Euro 8 6" xfId="600"/>
    <cellStyle name="Euro 8 7" xfId="601"/>
    <cellStyle name="Euro 9" xfId="602"/>
    <cellStyle name="Euro 9 2" xfId="603"/>
    <cellStyle name="Euro 9 2 2" xfId="604"/>
    <cellStyle name="Euro 9 2 2 2" xfId="605"/>
    <cellStyle name="Euro 9 2 2 3" xfId="606"/>
    <cellStyle name="Euro 9 2 2 4" xfId="607"/>
    <cellStyle name="Euro 9 2 3" xfId="608"/>
    <cellStyle name="Euro 9 2 3 2" xfId="609"/>
    <cellStyle name="Euro 9 2 3 3" xfId="610"/>
    <cellStyle name="Euro 9 2 3 4" xfId="611"/>
    <cellStyle name="Euro 9 2 4" xfId="612"/>
    <cellStyle name="Euro 9 2 5" xfId="613"/>
    <cellStyle name="Euro 9 2 6" xfId="614"/>
    <cellStyle name="Euro 9 3" xfId="615"/>
    <cellStyle name="Euro 9 3 2" xfId="616"/>
    <cellStyle name="Euro 9 3 3" xfId="617"/>
    <cellStyle name="Euro 9 3 4" xfId="618"/>
    <cellStyle name="Euro 9 4" xfId="619"/>
    <cellStyle name="Euro 9 4 2" xfId="620"/>
    <cellStyle name="Euro 9 4 3" xfId="621"/>
    <cellStyle name="Euro 9 4 4" xfId="622"/>
    <cellStyle name="Euro 9 5" xfId="623"/>
    <cellStyle name="Euro 9 6" xfId="624"/>
    <cellStyle name="Euro 9 7" xfId="625"/>
    <cellStyle name="Euro_d1_2012" xfId="626"/>
    <cellStyle name="GreyBackground" xfId="627"/>
    <cellStyle name="Gut 2" xfId="628"/>
    <cellStyle name="Hyperlink" xfId="1" builtinId="8"/>
    <cellStyle name="Hyperlink 2" xfId="629"/>
    <cellStyle name="Hyperlink 3" xfId="630"/>
    <cellStyle name="Hyperlink 3 2" xfId="631"/>
    <cellStyle name="Hyperlink 4" xfId="632"/>
    <cellStyle name="Hyperlink 5" xfId="633"/>
    <cellStyle name="Komma 2" xfId="634"/>
    <cellStyle name="Komma 2 2" xfId="635"/>
    <cellStyle name="Komma 2 2 2" xfId="636"/>
    <cellStyle name="Komma 2 2 3" xfId="637"/>
    <cellStyle name="Komma 2 2 4" xfId="638"/>
    <cellStyle name="Komma 2 3" xfId="639"/>
    <cellStyle name="Komma 2 3 2" xfId="640"/>
    <cellStyle name="Komma 2 3 3" xfId="641"/>
    <cellStyle name="Komma 2 3 4" xfId="642"/>
    <cellStyle name="Komma 2 4" xfId="643"/>
    <cellStyle name="Komma 2 5" xfId="644"/>
    <cellStyle name="Komma 2 6" xfId="645"/>
    <cellStyle name="Komma 3" xfId="646"/>
    <cellStyle name="Komma 3 2" xfId="647"/>
    <cellStyle name="Komma 3 3" xfId="648"/>
    <cellStyle name="Komma 4" xfId="649"/>
    <cellStyle name="Komma 4 2" xfId="650"/>
    <cellStyle name="Komma 4 3" xfId="651"/>
    <cellStyle name="Komma 5" xfId="652"/>
    <cellStyle name="Komma 5 2" xfId="653"/>
    <cellStyle name="Komma 5 3" xfId="654"/>
    <cellStyle name="level1a" xfId="655"/>
    <cellStyle name="level2" xfId="656"/>
    <cellStyle name="level2a" xfId="657"/>
    <cellStyle name="level3" xfId="658"/>
    <cellStyle name="Neutral 2" xfId="659"/>
    <cellStyle name="Normal_C3" xfId="660"/>
    <cellStyle name="Notiz 2" xfId="661"/>
    <cellStyle name="Notiz 2 2" xfId="662"/>
    <cellStyle name="Notiz 2 3" xfId="663"/>
    <cellStyle name="Notiz 2 4" xfId="664"/>
    <cellStyle name="Prozent 2" xfId="665"/>
    <cellStyle name="Prozent 2 2" xfId="666"/>
    <cellStyle name="Prozent 2 3" xfId="667"/>
    <cellStyle name="Prozent 2 4" xfId="668"/>
    <cellStyle name="Prozent 3" xfId="928"/>
    <cellStyle name="row" xfId="669"/>
    <cellStyle name="Schlecht 2" xfId="670"/>
    <cellStyle name="Standard" xfId="0" builtinId="0"/>
    <cellStyle name="Standard 10" xfId="671"/>
    <cellStyle name="Standard 10 2" xfId="672"/>
    <cellStyle name="Standard 10 2 2" xfId="673"/>
    <cellStyle name="Standard 10 2 3" xfId="674"/>
    <cellStyle name="Standard 10 2 4" xfId="675"/>
    <cellStyle name="Standard 10 3" xfId="676"/>
    <cellStyle name="Standard 10 4" xfId="677"/>
    <cellStyle name="Standard 11" xfId="678"/>
    <cellStyle name="Standard 11 2" xfId="679"/>
    <cellStyle name="Standard 11 2 2" xfId="680"/>
    <cellStyle name="Standard 11 2 3" xfId="681"/>
    <cellStyle name="Standard 11 2 4" xfId="682"/>
    <cellStyle name="Standard 11 3" xfId="683"/>
    <cellStyle name="Standard 11 4" xfId="684"/>
    <cellStyle name="Standard 12" xfId="685"/>
    <cellStyle name="Standard 12 2" xfId="686"/>
    <cellStyle name="Standard 12 2 2" xfId="687"/>
    <cellStyle name="Standard 12 2 3" xfId="688"/>
    <cellStyle name="Standard 12 2 4" xfId="689"/>
    <cellStyle name="Standard 12 3" xfId="690"/>
    <cellStyle name="Standard 12 3 2" xfId="952"/>
    <cellStyle name="Standard 12 4" xfId="930"/>
    <cellStyle name="Standard 13" xfId="691"/>
    <cellStyle name="Standard 13 2" xfId="692"/>
    <cellStyle name="Standard 13 2 2" xfId="693"/>
    <cellStyle name="Standard 13 2 3" xfId="694"/>
    <cellStyle name="Standard 13 2 4" xfId="695"/>
    <cellStyle name="Standard 13 3" xfId="696"/>
    <cellStyle name="Standard 13 4" xfId="697"/>
    <cellStyle name="Standard 13 5" xfId="698"/>
    <cellStyle name="Standard 14" xfId="699"/>
    <cellStyle name="Standard 14 2" xfId="700"/>
    <cellStyle name="Standard 14 2 2" xfId="701"/>
    <cellStyle name="Standard 14 2 3" xfId="702"/>
    <cellStyle name="Standard 14 2 4" xfId="703"/>
    <cellStyle name="Standard 14 3" xfId="704"/>
    <cellStyle name="Standard 14 4" xfId="705"/>
    <cellStyle name="Standard 14 5" xfId="706"/>
    <cellStyle name="Standard 15" xfId="707"/>
    <cellStyle name="Standard 15 2" xfId="708"/>
    <cellStyle name="Standard 15 2 2" xfId="709"/>
    <cellStyle name="Standard 15 2 3" xfId="710"/>
    <cellStyle name="Standard 15 2 4" xfId="711"/>
    <cellStyle name="Standard 15 3" xfId="712"/>
    <cellStyle name="Standard 15 4" xfId="713"/>
    <cellStyle name="Standard 15 5" xfId="714"/>
    <cellStyle name="Standard 16" xfId="715"/>
    <cellStyle name="Standard 16 2" xfId="716"/>
    <cellStyle name="Standard 16 2 2" xfId="717"/>
    <cellStyle name="Standard 16 2 3" xfId="718"/>
    <cellStyle name="Standard 16 2 4" xfId="719"/>
    <cellStyle name="Standard 16 3" xfId="720"/>
    <cellStyle name="Standard 16 4" xfId="721"/>
    <cellStyle name="Standard 16 5" xfId="722"/>
    <cellStyle name="Standard 17" xfId="723"/>
    <cellStyle name="Standard 17 2" xfId="724"/>
    <cellStyle name="Standard 17 2 2" xfId="725"/>
    <cellStyle name="Standard 17 2 3" xfId="726"/>
    <cellStyle name="Standard 17 2 4" xfId="727"/>
    <cellStyle name="Standard 17 3" xfId="728"/>
    <cellStyle name="Standard 17 4" xfId="729"/>
    <cellStyle name="Standard 17 5" xfId="730"/>
    <cellStyle name="Standard 18" xfId="731"/>
    <cellStyle name="Standard 18 2" xfId="732"/>
    <cellStyle name="Standard 18 2 2" xfId="733"/>
    <cellStyle name="Standard 18 2 3" xfId="734"/>
    <cellStyle name="Standard 18 2 4" xfId="735"/>
    <cellStyle name="Standard 18 3" xfId="736"/>
    <cellStyle name="Standard 18 4" xfId="737"/>
    <cellStyle name="Standard 18 5" xfId="738"/>
    <cellStyle name="Standard 19" xfId="739"/>
    <cellStyle name="Standard 19 2" xfId="740"/>
    <cellStyle name="Standard 19 3" xfId="741"/>
    <cellStyle name="Standard 19 4" xfId="742"/>
    <cellStyle name="Standard 19 5" xfId="743"/>
    <cellStyle name="Standard 19 6" xfId="744"/>
    <cellStyle name="Standard 2" xfId="2"/>
    <cellStyle name="Standard 2 2" xfId="3"/>
    <cellStyle name="Standard 2 2 2" xfId="745"/>
    <cellStyle name="Standard 2 2 2 2" xfId="7"/>
    <cellStyle name="Standard 2 2 2 3" xfId="746"/>
    <cellStyle name="Standard 2 2 2 4" xfId="747"/>
    <cellStyle name="Standard 2 2 3" xfId="748"/>
    <cellStyle name="Standard 2 2 3 2" xfId="749"/>
    <cellStyle name="Standard 2 2 3 3" xfId="750"/>
    <cellStyle name="Standard 2 2 3 4" xfId="751"/>
    <cellStyle name="Standard 2 2 4" xfId="752"/>
    <cellStyle name="Standard 2 2 5" xfId="753"/>
    <cellStyle name="Standard 2 2 6" xfId="754"/>
    <cellStyle name="Standard 2 2_Tabellen Jugendkulturbarometer 110919" xfId="755"/>
    <cellStyle name="Standard 2 3" xfId="756"/>
    <cellStyle name="Standard 2 3 2" xfId="757"/>
    <cellStyle name="Standard 2 3 2 2" xfId="758"/>
    <cellStyle name="Standard 2 3 2 3" xfId="759"/>
    <cellStyle name="Standard 2 3 2 4" xfId="760"/>
    <cellStyle name="Standard 2 3 3" xfId="761"/>
    <cellStyle name="Standard 2 3 4" xfId="762"/>
    <cellStyle name="Standard 2 3 5" xfId="763"/>
    <cellStyle name="Standard 2 4" xfId="764"/>
    <cellStyle name="Standard 2 4 2" xfId="765"/>
    <cellStyle name="Standard 2 4 2 2" xfId="766"/>
    <cellStyle name="Standard 2 4 2 3" xfId="767"/>
    <cellStyle name="Standard 2 4 3" xfId="768"/>
    <cellStyle name="Standard 2 4 4" xfId="769"/>
    <cellStyle name="Standard 2 5" xfId="770"/>
    <cellStyle name="Standard 2 5 2" xfId="771"/>
    <cellStyle name="Standard 2 5 3" xfId="772"/>
    <cellStyle name="Standard 2 6" xfId="773"/>
    <cellStyle name="Standard 2 6 2" xfId="774"/>
    <cellStyle name="Standard 2 6 3" xfId="775"/>
    <cellStyle name="Standard 2 6 4" xfId="776"/>
    <cellStyle name="Standard 2 7" xfId="777"/>
    <cellStyle name="Standard 2 8" xfId="778"/>
    <cellStyle name="Standard 2 9" xfId="779"/>
    <cellStyle name="Standard 2_BBE2012_H_ANR_Staba83" xfId="780"/>
    <cellStyle name="Standard 20" xfId="781"/>
    <cellStyle name="Standard 20 2" xfId="782"/>
    <cellStyle name="Standard 20 2 2" xfId="783"/>
    <cellStyle name="Standard 20 2 3" xfId="784"/>
    <cellStyle name="Standard 20 2 4" xfId="785"/>
    <cellStyle name="Standard 20 3" xfId="786"/>
    <cellStyle name="Standard 20 4" xfId="787"/>
    <cellStyle name="Standard 20 5" xfId="788"/>
    <cellStyle name="Standard 21" xfId="789"/>
    <cellStyle name="Standard 21 2" xfId="790"/>
    <cellStyle name="Standard 21 2 2" xfId="791"/>
    <cellStyle name="Standard 21 2 3" xfId="792"/>
    <cellStyle name="Standard 21 2 4" xfId="793"/>
    <cellStyle name="Standard 21 3" xfId="794"/>
    <cellStyle name="Standard 21 4" xfId="795"/>
    <cellStyle name="Standard 21 5" xfId="796"/>
    <cellStyle name="Standard 22" xfId="797"/>
    <cellStyle name="Standard 22 2" xfId="798"/>
    <cellStyle name="Standard 22 2 2" xfId="799"/>
    <cellStyle name="Standard 22 2 3" xfId="800"/>
    <cellStyle name="Standard 22 3" xfId="801"/>
    <cellStyle name="Standard 22 4" xfId="802"/>
    <cellStyle name="Standard 22 5" xfId="803"/>
    <cellStyle name="Standard 23" xfId="804"/>
    <cellStyle name="Standard 23 2" xfId="805"/>
    <cellStyle name="Standard 23 3" xfId="953"/>
    <cellStyle name="Standard 24" xfId="806"/>
    <cellStyle name="Standard 24 2" xfId="807"/>
    <cellStyle name="Standard 24 2 2" xfId="808"/>
    <cellStyle name="Standard 24 2 3" xfId="809"/>
    <cellStyle name="Standard 24 2 4" xfId="810"/>
    <cellStyle name="Standard 24 3" xfId="811"/>
    <cellStyle name="Standard 24 4" xfId="812"/>
    <cellStyle name="Standard 24 5" xfId="813"/>
    <cellStyle name="Standard 25" xfId="814"/>
    <cellStyle name="Standard 25 2" xfId="815"/>
    <cellStyle name="Standard 25 2 2" xfId="816"/>
    <cellStyle name="Standard 25 2 3" xfId="817"/>
    <cellStyle name="Standard 25 2 4" xfId="818"/>
    <cellStyle name="Standard 25 3" xfId="819"/>
    <cellStyle name="Standard 25 3 2" xfId="820"/>
    <cellStyle name="Standard 25 3 2 2" xfId="821"/>
    <cellStyle name="Standard 25 3 2 3" xfId="822"/>
    <cellStyle name="Standard 25 3 2 4" xfId="823"/>
    <cellStyle name="Standard 25 3 3" xfId="824"/>
    <cellStyle name="Standard 25 3 4" xfId="825"/>
    <cellStyle name="Standard 25 3 5" xfId="826"/>
    <cellStyle name="Standard 25 4" xfId="827"/>
    <cellStyle name="Standard 25 4 2" xfId="828"/>
    <cellStyle name="Standard 25 4 3" xfId="829"/>
    <cellStyle name="Standard 25 4 4" xfId="830"/>
    <cellStyle name="Standard 25 5" xfId="831"/>
    <cellStyle name="Standard 25 6" xfId="832"/>
    <cellStyle name="Standard 25 7" xfId="833"/>
    <cellStyle name="Standard 26" xfId="834"/>
    <cellStyle name="Standard 27" xfId="835"/>
    <cellStyle name="Standard 27 2" xfId="836"/>
    <cellStyle name="Standard 27 3" xfId="837"/>
    <cellStyle name="Standard 27 4" xfId="838"/>
    <cellStyle name="Standard 28" xfId="839"/>
    <cellStyle name="Standard 28 2" xfId="840"/>
    <cellStyle name="Standard 28 3" xfId="841"/>
    <cellStyle name="Standard 28 4" xfId="842"/>
    <cellStyle name="Standard 29" xfId="843"/>
    <cellStyle name="Standard 29 2" xfId="844"/>
    <cellStyle name="Standard 29 2 2" xfId="845"/>
    <cellStyle name="Standard 29 2 3" xfId="846"/>
    <cellStyle name="Standard 29 2 4" xfId="847"/>
    <cellStyle name="Standard 29 3" xfId="848"/>
    <cellStyle name="Standard 29 4" xfId="849"/>
    <cellStyle name="Standard 29 5" xfId="850"/>
    <cellStyle name="Standard 3" xfId="5"/>
    <cellStyle name="Standard 3 2" xfId="851"/>
    <cellStyle name="Standard 3 2 2" xfId="852"/>
    <cellStyle name="Standard 3 2 2 2" xfId="853"/>
    <cellStyle name="Standard 3 2 2 2 2" xfId="854"/>
    <cellStyle name="Standard 3 2 2 3" xfId="954"/>
    <cellStyle name="Standard 3 2 3" xfId="855"/>
    <cellStyle name="Standard 3 2 4" xfId="955"/>
    <cellStyle name="Standard 3 3" xfId="856"/>
    <cellStyle name="Standard 3 4" xfId="956"/>
    <cellStyle name="Standard 3_d1_2012" xfId="857"/>
    <cellStyle name="Standard 30" xfId="858"/>
    <cellStyle name="Standard 31" xfId="6"/>
    <cellStyle name="Standard 32" xfId="927"/>
    <cellStyle name="Standard 32 2" xfId="957"/>
    <cellStyle name="Standard 33" xfId="929"/>
    <cellStyle name="Standard 33 2" xfId="932"/>
    <cellStyle name="Standard 34" xfId="931"/>
    <cellStyle name="Standard 35" xfId="958"/>
    <cellStyle name="Standard 36" xfId="933"/>
    <cellStyle name="Standard 4" xfId="859"/>
    <cellStyle name="Standard 4 2" xfId="860"/>
    <cellStyle name="Standard 4 2 2" xfId="861"/>
    <cellStyle name="Standard 4 2 3" xfId="862"/>
    <cellStyle name="Standard 4 2 4" xfId="959"/>
    <cellStyle name="Standard 4 3" xfId="863"/>
    <cellStyle name="Standard 4 4" xfId="864"/>
    <cellStyle name="Standard 4 5" xfId="960"/>
    <cellStyle name="Standard 4_Tabelle1" xfId="865"/>
    <cellStyle name="Standard 5" xfId="866"/>
    <cellStyle name="Standard 5 2" xfId="867"/>
    <cellStyle name="Standard 5 2 2" xfId="868"/>
    <cellStyle name="Standard 5 2 3" xfId="869"/>
    <cellStyle name="Standard 5 2 4" xfId="870"/>
    <cellStyle name="Standard 5 5" xfId="961"/>
    <cellStyle name="Standard 6" xfId="871"/>
    <cellStyle name="Standard 6 2" xfId="872"/>
    <cellStyle name="Standard 6 2 2" xfId="873"/>
    <cellStyle name="Standard 6 2 3" xfId="874"/>
    <cellStyle name="Standard 6 2 4" xfId="875"/>
    <cellStyle name="Standard 6 3" xfId="876"/>
    <cellStyle name="Standard 6 4" xfId="877"/>
    <cellStyle name="Standard 6 5" xfId="878"/>
    <cellStyle name="Standard 6_SOFI Tab. H1.2-1A" xfId="879"/>
    <cellStyle name="Standard 7" xfId="880"/>
    <cellStyle name="Standard 7 2" xfId="881"/>
    <cellStyle name="Standard 7 2 2" xfId="882"/>
    <cellStyle name="Standard 7 2 3" xfId="883"/>
    <cellStyle name="Standard 7 2 4" xfId="884"/>
    <cellStyle name="Standard 8" xfId="885"/>
    <cellStyle name="Standard 8 2" xfId="886"/>
    <cellStyle name="Standard 8 2 2" xfId="887"/>
    <cellStyle name="Standard 8 2 3" xfId="888"/>
    <cellStyle name="Standard 8 2 4" xfId="889"/>
    <cellStyle name="Standard 8 3" xfId="890"/>
    <cellStyle name="Standard 8 4" xfId="891"/>
    <cellStyle name="Standard 8 5" xfId="892"/>
    <cellStyle name="Standard 8_SOFI Tab. H1.2-1A" xfId="893"/>
    <cellStyle name="Standard 9" xfId="894"/>
    <cellStyle name="Standard 9 2" xfId="895"/>
    <cellStyle name="Standard 9 2 2" xfId="896"/>
    <cellStyle name="Standard 9 2 2 2" xfId="897"/>
    <cellStyle name="Standard 9 2 2 3" xfId="898"/>
    <cellStyle name="Standard 9 2 3" xfId="899"/>
    <cellStyle name="Standard 9 2 4" xfId="900"/>
    <cellStyle name="Standard 9 2_SOFI Tab. H1.2-1A" xfId="901"/>
    <cellStyle name="Standard 9 3" xfId="902"/>
    <cellStyle name="Standard 9 3 2" xfId="903"/>
    <cellStyle name="Standard 9 3 3" xfId="904"/>
    <cellStyle name="Standard 9 4" xfId="905"/>
    <cellStyle name="Standard 9 5" xfId="906"/>
    <cellStyle name="Standard 9_SOFI Tab. H1.2-1A" xfId="907"/>
    <cellStyle name="Standard_A1_Anhang" xfId="4"/>
    <cellStyle name="style1385638635423" xfId="908"/>
    <cellStyle name="style1385638635423 2" xfId="909"/>
    <cellStyle name="style1385638635423 3" xfId="910"/>
    <cellStyle name="style1385638635438" xfId="911"/>
    <cellStyle name="style1385638635438 2" xfId="912"/>
    <cellStyle name="style1385638635438 3" xfId="913"/>
    <cellStyle name="style1385638635470" xfId="914"/>
    <cellStyle name="style1385638635470 2" xfId="915"/>
    <cellStyle name="style1385638635470 3" xfId="916"/>
    <cellStyle name="title1" xfId="917"/>
    <cellStyle name="Überschrift 1 2" xfId="918"/>
    <cellStyle name="Überschrift 2 2" xfId="919"/>
    <cellStyle name="Überschrift 3 2" xfId="920"/>
    <cellStyle name="Überschrift 4 2" xfId="921"/>
    <cellStyle name="Überschrift 5" xfId="922"/>
    <cellStyle name="Verknüpfte Zelle 2" xfId="923"/>
    <cellStyle name="Vorspalte" xfId="924"/>
    <cellStyle name="Warnender Text 2" xfId="925"/>
    <cellStyle name="Zelle überprüfen 2" xfId="926"/>
  </cellStyles>
  <dxfs count="0"/>
  <tableStyles count="0" defaultTableStyle="TableStyleMedium9" defaultPivotStyle="PivotStyleLight16"/>
  <colors>
    <mruColors>
      <color rgb="FFC5D9F1"/>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3"/>
  <sheetViews>
    <sheetView showGridLines="0" workbookViewId="0">
      <selection activeCell="A44" sqref="A44"/>
    </sheetView>
  </sheetViews>
  <sheetFormatPr baseColWidth="10" defaultRowHeight="15" customHeight="1"/>
  <cols>
    <col min="1" max="16384" width="11.42578125" style="229"/>
  </cols>
  <sheetData>
    <row r="2" spans="1:17" ht="15" customHeight="1">
      <c r="A2" s="227" t="s">
        <v>182</v>
      </c>
      <c r="B2" s="228"/>
      <c r="C2" s="228"/>
      <c r="D2" s="228"/>
      <c r="E2" s="228"/>
      <c r="F2" s="228"/>
      <c r="G2" s="228"/>
      <c r="H2" s="228"/>
      <c r="I2" s="228"/>
      <c r="J2" s="228"/>
      <c r="K2" s="228"/>
      <c r="L2" s="228"/>
      <c r="M2" s="228"/>
      <c r="N2" s="228"/>
      <c r="O2" s="228"/>
      <c r="P2" s="228"/>
      <c r="Q2" s="228"/>
    </row>
    <row r="3" spans="1:17" ht="15" customHeight="1">
      <c r="A3" s="243"/>
      <c r="B3" s="243"/>
      <c r="C3" s="243"/>
      <c r="D3" s="243"/>
      <c r="E3" s="243"/>
      <c r="F3" s="243"/>
      <c r="G3" s="243"/>
      <c r="H3" s="243"/>
      <c r="I3" s="243"/>
      <c r="J3" s="243"/>
      <c r="K3" s="243"/>
      <c r="L3" s="243"/>
    </row>
    <row r="4" spans="1:17" ht="15" customHeight="1">
      <c r="A4" s="230" t="s">
        <v>183</v>
      </c>
      <c r="B4" s="230"/>
      <c r="C4" s="230"/>
      <c r="D4" s="230"/>
      <c r="E4" s="230"/>
      <c r="F4" s="230"/>
      <c r="G4" s="230"/>
      <c r="H4" s="230"/>
      <c r="I4" s="230"/>
      <c r="J4" s="230"/>
      <c r="K4" s="230"/>
      <c r="L4" s="230"/>
      <c r="M4" s="228"/>
      <c r="N4" s="228"/>
      <c r="O4" s="228"/>
      <c r="P4" s="228"/>
      <c r="Q4" s="228"/>
    </row>
    <row r="5" spans="1:17" ht="15" customHeight="1">
      <c r="A5" s="230"/>
      <c r="B5" s="230"/>
      <c r="C5" s="230"/>
      <c r="D5" s="230"/>
      <c r="E5" s="230"/>
      <c r="F5" s="230"/>
      <c r="G5" s="230"/>
      <c r="H5" s="230"/>
      <c r="I5" s="230"/>
      <c r="J5" s="230"/>
      <c r="K5" s="230"/>
      <c r="L5" s="230"/>
      <c r="M5" s="228"/>
      <c r="N5" s="228"/>
      <c r="O5" s="228"/>
      <c r="P5" s="228"/>
      <c r="Q5" s="228"/>
    </row>
    <row r="6" spans="1:17" ht="30" customHeight="1">
      <c r="A6" s="264" t="s">
        <v>199</v>
      </c>
      <c r="B6" s="264"/>
      <c r="C6" s="264"/>
      <c r="D6" s="264"/>
      <c r="E6" s="264"/>
      <c r="F6" s="264"/>
      <c r="G6" s="264"/>
      <c r="H6" s="264"/>
      <c r="I6" s="264"/>
      <c r="J6" s="264"/>
      <c r="K6" s="264"/>
      <c r="L6" s="230"/>
      <c r="M6" s="228"/>
      <c r="N6" s="228"/>
      <c r="O6" s="228"/>
      <c r="P6" s="228"/>
      <c r="Q6" s="228"/>
    </row>
    <row r="7" spans="1:17" ht="15" customHeight="1">
      <c r="A7" s="264" t="s">
        <v>207</v>
      </c>
      <c r="B7" s="264"/>
      <c r="C7" s="264"/>
      <c r="D7" s="264"/>
      <c r="E7" s="264"/>
      <c r="F7" s="264"/>
      <c r="G7" s="264"/>
      <c r="H7" s="264"/>
      <c r="I7" s="264"/>
      <c r="J7" s="264"/>
      <c r="K7" s="264"/>
      <c r="L7" s="230"/>
      <c r="M7" s="228"/>
      <c r="N7" s="228"/>
      <c r="O7" s="228"/>
      <c r="P7" s="228"/>
      <c r="Q7" s="228"/>
    </row>
    <row r="8" spans="1:17" ht="15" customHeight="1">
      <c r="A8" s="231"/>
      <c r="B8" s="230"/>
      <c r="C8" s="230"/>
      <c r="D8" s="230"/>
      <c r="E8" s="230"/>
      <c r="F8" s="230"/>
      <c r="G8" s="230"/>
      <c r="H8" s="230"/>
      <c r="I8" s="230"/>
      <c r="J8" s="230"/>
      <c r="K8" s="230"/>
      <c r="L8" s="230"/>
      <c r="M8" s="228"/>
      <c r="N8" s="228"/>
      <c r="O8" s="228"/>
      <c r="P8" s="228"/>
      <c r="Q8" s="228"/>
    </row>
    <row r="9" spans="1:17" ht="15" customHeight="1">
      <c r="A9" s="230" t="s">
        <v>184</v>
      </c>
      <c r="B9" s="230"/>
      <c r="C9" s="230"/>
      <c r="D9" s="230"/>
      <c r="E9" s="230"/>
      <c r="F9" s="230"/>
      <c r="G9" s="230"/>
      <c r="H9" s="230"/>
      <c r="I9" s="230"/>
      <c r="J9" s="230"/>
      <c r="K9" s="230"/>
      <c r="L9" s="230"/>
      <c r="M9" s="228"/>
      <c r="N9" s="228"/>
      <c r="O9" s="228"/>
      <c r="P9" s="228"/>
      <c r="Q9" s="228"/>
    </row>
    <row r="10" spans="1:17" ht="15" customHeight="1">
      <c r="A10" s="230"/>
      <c r="B10" s="230"/>
      <c r="C10" s="230"/>
      <c r="D10" s="230"/>
      <c r="E10" s="230"/>
      <c r="F10" s="230"/>
      <c r="G10" s="230"/>
      <c r="H10" s="230"/>
      <c r="I10" s="230"/>
      <c r="J10" s="230"/>
      <c r="K10" s="230"/>
      <c r="L10" s="230"/>
      <c r="M10" s="228"/>
      <c r="N10" s="228"/>
      <c r="O10" s="228"/>
      <c r="P10" s="228"/>
      <c r="Q10" s="228"/>
    </row>
    <row r="11" spans="1:17" ht="30" customHeight="1">
      <c r="A11" s="264" t="s">
        <v>200</v>
      </c>
      <c r="B11" s="264"/>
      <c r="C11" s="264"/>
      <c r="D11" s="264"/>
      <c r="E11" s="264"/>
      <c r="F11" s="264"/>
      <c r="G11" s="264"/>
      <c r="H11" s="264"/>
      <c r="I11" s="264"/>
      <c r="J11" s="264"/>
      <c r="K11" s="264"/>
      <c r="L11" s="230"/>
      <c r="M11" s="228"/>
      <c r="N11" s="228"/>
      <c r="O11" s="228"/>
      <c r="P11" s="228"/>
      <c r="Q11" s="228"/>
    </row>
    <row r="12" spans="1:17" ht="30" customHeight="1">
      <c r="A12" s="264" t="s">
        <v>201</v>
      </c>
      <c r="B12" s="264"/>
      <c r="C12" s="264"/>
      <c r="D12" s="264"/>
      <c r="E12" s="264"/>
      <c r="F12" s="264"/>
      <c r="G12" s="264"/>
      <c r="H12" s="264"/>
      <c r="I12" s="264"/>
      <c r="J12" s="264"/>
      <c r="K12" s="264"/>
      <c r="L12" s="230"/>
      <c r="M12" s="228"/>
      <c r="N12" s="228"/>
      <c r="O12" s="228"/>
      <c r="P12" s="228"/>
      <c r="Q12" s="228"/>
    </row>
    <row r="13" spans="1:17" ht="15" customHeight="1">
      <c r="A13" s="264" t="s">
        <v>202</v>
      </c>
      <c r="B13" s="264"/>
      <c r="C13" s="264"/>
      <c r="D13" s="264"/>
      <c r="E13" s="264"/>
      <c r="F13" s="264"/>
      <c r="G13" s="264"/>
      <c r="H13" s="264"/>
      <c r="I13" s="264"/>
      <c r="J13" s="264"/>
      <c r="K13" s="264"/>
      <c r="L13" s="231"/>
      <c r="M13" s="231"/>
      <c r="N13" s="231"/>
      <c r="O13" s="228"/>
      <c r="P13" s="228"/>
      <c r="Q13" s="228"/>
    </row>
    <row r="14" spans="1:17" ht="30" customHeight="1">
      <c r="A14" s="264" t="s">
        <v>156</v>
      </c>
      <c r="B14" s="264"/>
      <c r="C14" s="264"/>
      <c r="D14" s="264"/>
      <c r="E14" s="264"/>
      <c r="F14" s="264"/>
      <c r="G14" s="264"/>
      <c r="H14" s="264"/>
      <c r="I14" s="264"/>
      <c r="J14" s="264"/>
      <c r="K14" s="264"/>
      <c r="L14" s="230"/>
      <c r="M14" s="228"/>
      <c r="N14" s="228"/>
      <c r="O14" s="228"/>
      <c r="P14" s="228"/>
      <c r="Q14" s="228"/>
    </row>
    <row r="15" spans="1:17" ht="30" customHeight="1">
      <c r="A15" s="264" t="s">
        <v>152</v>
      </c>
      <c r="B15" s="264"/>
      <c r="C15" s="264"/>
      <c r="D15" s="264"/>
      <c r="E15" s="264"/>
      <c r="F15" s="264"/>
      <c r="G15" s="264"/>
      <c r="H15" s="264"/>
      <c r="I15" s="264"/>
      <c r="J15" s="264"/>
      <c r="K15" s="264"/>
      <c r="L15" s="231"/>
      <c r="M15" s="231"/>
      <c r="N15" s="228"/>
      <c r="O15" s="228"/>
      <c r="P15" s="228"/>
      <c r="Q15" s="228"/>
    </row>
    <row r="16" spans="1:17" ht="30" customHeight="1">
      <c r="A16" s="264" t="s">
        <v>157</v>
      </c>
      <c r="B16" s="264"/>
      <c r="C16" s="264"/>
      <c r="D16" s="264"/>
      <c r="E16" s="264"/>
      <c r="F16" s="264"/>
      <c r="G16" s="264"/>
      <c r="H16" s="264"/>
      <c r="I16" s="264"/>
      <c r="J16" s="264"/>
      <c r="K16" s="264"/>
      <c r="L16" s="231"/>
      <c r="M16" s="231"/>
      <c r="N16" s="228"/>
      <c r="O16" s="228"/>
      <c r="P16" s="228"/>
      <c r="Q16" s="228"/>
    </row>
    <row r="17" spans="1:17" ht="15.75" customHeight="1">
      <c r="A17" s="244"/>
      <c r="B17" s="244"/>
      <c r="C17" s="244"/>
      <c r="D17" s="244"/>
      <c r="E17" s="244"/>
      <c r="F17" s="244"/>
      <c r="G17" s="244"/>
      <c r="H17" s="244"/>
      <c r="I17" s="244"/>
      <c r="J17" s="244"/>
      <c r="K17" s="244"/>
      <c r="L17" s="231"/>
      <c r="M17" s="231"/>
      <c r="N17" s="228"/>
      <c r="O17" s="228"/>
      <c r="P17" s="228"/>
      <c r="Q17" s="228"/>
    </row>
    <row r="18" spans="1:17" ht="15.75" customHeight="1">
      <c r="A18" s="244"/>
      <c r="B18" s="244"/>
      <c r="C18" s="244"/>
      <c r="D18" s="244"/>
      <c r="E18" s="244"/>
      <c r="F18" s="244"/>
      <c r="G18" s="244"/>
      <c r="H18" s="244"/>
      <c r="I18" s="244"/>
      <c r="J18" s="244"/>
      <c r="K18" s="244"/>
      <c r="L18" s="231"/>
      <c r="M18" s="231"/>
      <c r="N18" s="228"/>
      <c r="O18" s="228"/>
      <c r="P18" s="228"/>
      <c r="Q18" s="228"/>
    </row>
    <row r="19" spans="1:17" ht="15.75" customHeight="1">
      <c r="A19" s="231"/>
      <c r="B19" s="230"/>
      <c r="C19" s="230"/>
      <c r="D19" s="230"/>
      <c r="E19" s="230"/>
      <c r="F19" s="230"/>
      <c r="G19" s="230"/>
      <c r="H19" s="230"/>
      <c r="I19" s="230"/>
      <c r="J19" s="230"/>
      <c r="K19" s="230"/>
      <c r="L19" s="230"/>
      <c r="M19" s="228"/>
      <c r="N19" s="228"/>
      <c r="O19" s="228"/>
      <c r="P19" s="228"/>
      <c r="Q19" s="228"/>
    </row>
    <row r="20" spans="1:17" ht="15.75" customHeight="1">
      <c r="A20" s="232" t="s">
        <v>185</v>
      </c>
      <c r="B20" s="232"/>
      <c r="C20" s="232"/>
      <c r="D20" s="228"/>
      <c r="E20" s="228"/>
      <c r="F20" s="228"/>
      <c r="G20" s="228"/>
      <c r="H20" s="233"/>
      <c r="I20" s="233"/>
      <c r="J20" s="233"/>
      <c r="K20" s="228"/>
      <c r="L20" s="228"/>
      <c r="M20" s="228"/>
      <c r="N20" s="228"/>
      <c r="O20" s="228"/>
      <c r="P20" s="228"/>
      <c r="Q20" s="228"/>
    </row>
    <row r="21" spans="1:17" ht="15" customHeight="1">
      <c r="A21" s="234"/>
      <c r="B21" s="228"/>
      <c r="C21" s="228"/>
      <c r="D21" s="228"/>
      <c r="E21" s="228"/>
      <c r="F21" s="228"/>
      <c r="G21" s="228"/>
      <c r="H21" s="233"/>
      <c r="I21" s="233"/>
      <c r="J21" s="233"/>
      <c r="K21" s="228"/>
      <c r="L21" s="228"/>
    </row>
    <row r="22" spans="1:17" ht="15" customHeight="1">
      <c r="A22" s="235" t="s">
        <v>186</v>
      </c>
      <c r="B22" s="236" t="s">
        <v>187</v>
      </c>
      <c r="C22" s="236"/>
      <c r="D22" s="236"/>
      <c r="E22" s="236"/>
      <c r="F22" s="236"/>
      <c r="G22" s="236"/>
      <c r="H22" s="233"/>
      <c r="I22" s="233"/>
      <c r="J22" s="233"/>
      <c r="K22" s="228"/>
      <c r="L22" s="228"/>
    </row>
    <row r="23" spans="1:17" ht="15" customHeight="1">
      <c r="A23" s="237">
        <v>0</v>
      </c>
      <c r="B23" s="236" t="s">
        <v>188</v>
      </c>
      <c r="C23" s="236"/>
      <c r="D23" s="236"/>
      <c r="E23" s="236"/>
      <c r="F23" s="236"/>
      <c r="G23" s="236"/>
      <c r="H23" s="236"/>
      <c r="I23" s="233"/>
      <c r="J23" s="233"/>
      <c r="K23" s="228"/>
      <c r="L23" s="228"/>
    </row>
    <row r="24" spans="1:17" ht="15" customHeight="1">
      <c r="A24" s="235" t="s">
        <v>128</v>
      </c>
      <c r="B24" s="236" t="s">
        <v>189</v>
      </c>
      <c r="C24" s="236"/>
      <c r="D24" s="236"/>
      <c r="E24" s="236"/>
      <c r="F24" s="236"/>
      <c r="G24" s="236"/>
      <c r="H24" s="233"/>
      <c r="I24" s="233"/>
      <c r="J24" s="233"/>
      <c r="K24" s="228"/>
      <c r="L24" s="228"/>
    </row>
    <row r="25" spans="1:17" ht="15" customHeight="1">
      <c r="A25" s="238" t="s">
        <v>190</v>
      </c>
      <c r="B25" s="236" t="s">
        <v>191</v>
      </c>
      <c r="C25" s="236"/>
      <c r="D25" s="236"/>
      <c r="E25" s="236"/>
      <c r="F25" s="236"/>
      <c r="G25" s="236"/>
      <c r="H25" s="233"/>
      <c r="I25" s="233"/>
      <c r="J25" s="233"/>
      <c r="K25" s="228"/>
      <c r="L25" s="228"/>
    </row>
    <row r="26" spans="1:17" ht="15" customHeight="1">
      <c r="A26" s="239" t="s">
        <v>192</v>
      </c>
      <c r="B26" s="236" t="s">
        <v>193</v>
      </c>
      <c r="C26" s="236"/>
      <c r="D26" s="236"/>
      <c r="E26" s="236"/>
      <c r="F26" s="236"/>
      <c r="G26" s="236"/>
      <c r="H26" s="233"/>
      <c r="I26" s="233"/>
      <c r="J26" s="233"/>
      <c r="K26" s="228"/>
      <c r="L26" s="228"/>
    </row>
    <row r="27" spans="1:17" ht="15" customHeight="1">
      <c r="A27" s="238" t="s">
        <v>46</v>
      </c>
      <c r="B27" s="236" t="s">
        <v>194</v>
      </c>
      <c r="C27" s="236"/>
      <c r="D27" s="236"/>
      <c r="E27" s="236"/>
      <c r="F27" s="236"/>
      <c r="G27" s="236"/>
      <c r="H27" s="233"/>
      <c r="I27" s="233"/>
      <c r="J27" s="233"/>
      <c r="K27" s="228"/>
      <c r="L27" s="228"/>
    </row>
    <row r="28" spans="1:17" ht="15" customHeight="1">
      <c r="A28" s="238" t="s">
        <v>195</v>
      </c>
      <c r="B28" s="236" t="s">
        <v>196</v>
      </c>
      <c r="C28" s="236"/>
      <c r="D28" s="236"/>
      <c r="E28" s="236"/>
      <c r="F28" s="236"/>
      <c r="G28" s="236"/>
      <c r="H28" s="236"/>
      <c r="I28" s="233"/>
      <c r="J28" s="233"/>
      <c r="K28" s="228"/>
      <c r="L28" s="228"/>
    </row>
    <row r="29" spans="1:17" ht="15" customHeight="1">
      <c r="A29" s="240"/>
      <c r="B29" s="241"/>
      <c r="C29" s="241"/>
      <c r="D29" s="228"/>
      <c r="E29" s="228"/>
      <c r="F29" s="228"/>
      <c r="G29" s="228"/>
      <c r="H29" s="233"/>
      <c r="I29" s="233"/>
      <c r="J29" s="233"/>
      <c r="K29" s="228"/>
      <c r="L29" s="228"/>
    </row>
    <row r="30" spans="1:17" ht="15" customHeight="1">
      <c r="A30" s="241" t="s">
        <v>197</v>
      </c>
      <c r="B30" s="241"/>
      <c r="C30" s="241"/>
      <c r="D30" s="241"/>
      <c r="E30" s="241"/>
      <c r="F30" s="241"/>
      <c r="G30" s="228"/>
      <c r="H30" s="233"/>
      <c r="I30" s="233"/>
      <c r="J30" s="233"/>
      <c r="K30" s="228"/>
      <c r="L30" s="228"/>
    </row>
    <row r="31" spans="1:17" ht="15" customHeight="1">
      <c r="A31" s="228"/>
      <c r="B31" s="228"/>
      <c r="C31" s="228"/>
      <c r="D31" s="228"/>
      <c r="E31" s="228"/>
      <c r="F31" s="228"/>
      <c r="G31" s="228"/>
      <c r="H31" s="233"/>
      <c r="I31" s="233"/>
      <c r="J31" s="233"/>
      <c r="K31" s="228"/>
      <c r="L31" s="228"/>
    </row>
    <row r="32" spans="1:17" ht="30" customHeight="1">
      <c r="A32" s="265" t="s">
        <v>198</v>
      </c>
      <c r="B32" s="265"/>
      <c r="C32" s="265"/>
      <c r="D32" s="265"/>
      <c r="E32" s="265"/>
      <c r="F32" s="265"/>
      <c r="G32" s="265"/>
      <c r="H32" s="265"/>
      <c r="I32" s="265"/>
      <c r="J32" s="265"/>
      <c r="K32" s="265"/>
      <c r="L32" s="242"/>
    </row>
    <row r="33" spans="1:12" ht="15" customHeight="1">
      <c r="A33" s="242"/>
      <c r="B33" s="242"/>
      <c r="C33" s="242"/>
      <c r="D33" s="242"/>
      <c r="E33" s="242"/>
      <c r="F33" s="242"/>
      <c r="G33" s="242"/>
      <c r="H33" s="242"/>
      <c r="I33" s="242"/>
      <c r="J33" s="242"/>
      <c r="K33" s="242"/>
      <c r="L33" s="242"/>
    </row>
  </sheetData>
  <mergeCells count="9">
    <mergeCell ref="A16:K16"/>
    <mergeCell ref="A32:K32"/>
    <mergeCell ref="A6:K6"/>
    <mergeCell ref="A7:K7"/>
    <mergeCell ref="A11:K11"/>
    <mergeCell ref="A12:K12"/>
    <mergeCell ref="A13:K13"/>
    <mergeCell ref="A14:K14"/>
    <mergeCell ref="A15:K15"/>
  </mergeCells>
  <hyperlinks>
    <hyperlink ref="A11:K11" location="'Tab. C1-3web'!A1" display="Tab. C1-3web: Beendete Leistungsbezüge des Elterngelds für im Jahr 2014 geborene Kinder nach Erwerbsbeteiligung der Beziehenden vor der Geburt und Ländern sowie Väterbeteiligung für in den Jahren 2008 bis 2014 geborene Kinder nach Ländern (in %)"/>
    <hyperlink ref="A6:K6" location="'Tab. C1-1A'!A1" display="Tab. C1-1A: Angaben der Eltern darüber, wer das Kind normalerweise betreut, 2017 nach Alter des Kindes, höchstem allgemeinbildenden Schulabschluss der Eltern und Migrationshintergrund (in %)"/>
    <hyperlink ref="A7:K7" location="'Tab. C1-2A'!A1" display="Tab. C1-2A: Erwerbskonstellationen in Paarfamilien 2006 und 2016 nach Alter des jüngsten Kindes"/>
    <hyperlink ref="A12:K12" location="'Tab. C1-4web'!A1" display="Tab. C1-4web: Beendete Leistungsbezüge des Elterngelds für in den Jahren 2009 bis 2014 geborene Kinder nach Bezugsdauer und Geschlecht der Beziehenden"/>
    <hyperlink ref="A13:K13" location="'Tab. C1-5web'!A1" display="Tab. C1-5web: Kinder unter 6 Jahren in Alleinerziehendenhaushalten 2006 und 2016 nach Geschlecht der Alleinerziehenden und Altersgruppen"/>
    <hyperlink ref="A14:K14" location="'Tab. C1-6web'!A1" display="Tab. C1-6web: Am 31.12. bestehende Hilfen zur Erziehung für unter 6-Jährige sowie Eingliederungshilfe für seelisch behinderte Kinder 2016 nach Altersgruppen, Geschlecht, Migrationshintergrund, Transferleistungsbezug und Familienstatus"/>
    <hyperlink ref="A15:K15" location="'Tab. C1-7web'!A1" display="Tab. C1-7web: Angaben der Eltern zum Wunsch nach (stärkerer) Betreuung durch die Großeltern sowie Gründe, die dem Wunsch entgegenstehen, 2017 (in %)"/>
    <hyperlink ref="A16:K16" location="'Tab. C1-8web'!A1" display="Tab. C1-8web: Häufigkeit von bildungsförderlichen Aktivitäten mit 3-Jährigen 2015 nach Art der Aktivität, Geschlecht, höchstem allgemeinbildenden Schulabschluss der Eltern und Migrationshintergrund (in %)"/>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tabSelected="1" zoomScaleNormal="100" workbookViewId="0">
      <selection sqref="A1:N1"/>
    </sheetView>
  </sheetViews>
  <sheetFormatPr baseColWidth="10" defaultRowHeight="12.75" customHeight="1"/>
  <cols>
    <col min="1" max="1" width="25" style="16" customWidth="1"/>
    <col min="2" max="2" width="13.42578125" style="16" customWidth="1"/>
    <col min="3" max="14" width="6.7109375" style="16" customWidth="1"/>
    <col min="15" max="16384" width="11.42578125" style="16"/>
  </cols>
  <sheetData>
    <row r="1" spans="1:14" ht="25.5" customHeight="1">
      <c r="A1" s="266" t="s">
        <v>208</v>
      </c>
      <c r="B1" s="266"/>
      <c r="C1" s="266"/>
      <c r="D1" s="266"/>
      <c r="E1" s="266"/>
      <c r="F1" s="266"/>
      <c r="G1" s="266"/>
      <c r="H1" s="266"/>
      <c r="I1" s="266"/>
      <c r="J1" s="266"/>
      <c r="K1" s="266"/>
      <c r="L1" s="266"/>
      <c r="M1" s="266"/>
      <c r="N1" s="266"/>
    </row>
    <row r="2" spans="1:14" s="132" customFormat="1" ht="30" customHeight="1">
      <c r="A2" s="267" t="s">
        <v>145</v>
      </c>
      <c r="B2" s="267"/>
      <c r="C2" s="268"/>
      <c r="D2" s="268"/>
      <c r="E2" s="268"/>
      <c r="F2" s="268"/>
      <c r="G2" s="268"/>
      <c r="H2" s="268"/>
      <c r="I2" s="268"/>
      <c r="J2" s="268"/>
      <c r="K2" s="268"/>
      <c r="L2" s="268"/>
      <c r="M2" s="268"/>
      <c r="N2" s="268"/>
    </row>
    <row r="3" spans="1:14" ht="12.75" customHeight="1">
      <c r="A3" s="269" t="s">
        <v>140</v>
      </c>
      <c r="B3" s="272" t="s">
        <v>141</v>
      </c>
      <c r="C3" s="274" t="s">
        <v>134</v>
      </c>
      <c r="D3" s="274"/>
      <c r="E3" s="275" t="s">
        <v>135</v>
      </c>
      <c r="F3" s="276"/>
      <c r="G3" s="274" t="s">
        <v>136</v>
      </c>
      <c r="H3" s="276"/>
      <c r="I3" s="275" t="s">
        <v>137</v>
      </c>
      <c r="J3" s="274"/>
      <c r="K3" s="275" t="s">
        <v>138</v>
      </c>
      <c r="L3" s="274"/>
      <c r="M3" s="275" t="s">
        <v>139</v>
      </c>
      <c r="N3" s="274"/>
    </row>
    <row r="4" spans="1:14" ht="25.5" customHeight="1">
      <c r="A4" s="270"/>
      <c r="B4" s="273"/>
      <c r="C4" s="245" t="s">
        <v>0</v>
      </c>
      <c r="D4" s="246" t="s">
        <v>1</v>
      </c>
      <c r="E4" s="247" t="s">
        <v>2</v>
      </c>
      <c r="F4" s="246" t="s">
        <v>3</v>
      </c>
      <c r="G4" s="247" t="s">
        <v>4</v>
      </c>
      <c r="H4" s="246" t="s">
        <v>5</v>
      </c>
      <c r="I4" s="247" t="s">
        <v>6</v>
      </c>
      <c r="J4" s="246" t="s">
        <v>7</v>
      </c>
      <c r="K4" s="247" t="s">
        <v>8</v>
      </c>
      <c r="L4" s="246" t="s">
        <v>9</v>
      </c>
      <c r="M4" s="247" t="s">
        <v>10</v>
      </c>
      <c r="N4" s="245" t="s">
        <v>11</v>
      </c>
    </row>
    <row r="5" spans="1:14" ht="12.75" customHeight="1">
      <c r="A5" s="271"/>
      <c r="B5" s="277" t="s">
        <v>12</v>
      </c>
      <c r="C5" s="278"/>
      <c r="D5" s="278"/>
      <c r="E5" s="278"/>
      <c r="F5" s="278"/>
      <c r="G5" s="278"/>
      <c r="H5" s="278"/>
      <c r="I5" s="278"/>
      <c r="J5" s="278"/>
      <c r="K5" s="278"/>
      <c r="L5" s="278"/>
      <c r="M5" s="278"/>
      <c r="N5" s="278"/>
    </row>
    <row r="6" spans="1:14" ht="12.75" customHeight="1">
      <c r="A6" s="2"/>
      <c r="B6" s="279" t="s">
        <v>13</v>
      </c>
      <c r="C6" s="279"/>
      <c r="D6" s="279"/>
      <c r="E6" s="279"/>
      <c r="F6" s="279"/>
      <c r="G6" s="279"/>
      <c r="H6" s="279"/>
      <c r="I6" s="279"/>
      <c r="J6" s="279"/>
      <c r="K6" s="279"/>
      <c r="L6" s="279"/>
      <c r="M6" s="279"/>
      <c r="N6" s="279"/>
    </row>
    <row r="7" spans="1:14" ht="12.75" customHeight="1">
      <c r="A7" s="140" t="s">
        <v>146</v>
      </c>
      <c r="B7" s="255">
        <f>AVERAGE(C7:N7)</f>
        <v>14.990833333333335</v>
      </c>
      <c r="C7" s="249">
        <v>48.93</v>
      </c>
      <c r="D7" s="248">
        <v>42.98</v>
      </c>
      <c r="E7" s="249">
        <v>26.52</v>
      </c>
      <c r="F7" s="248">
        <v>18.63</v>
      </c>
      <c r="G7" s="249">
        <v>13.7</v>
      </c>
      <c r="H7" s="248">
        <v>12.74</v>
      </c>
      <c r="I7" s="249">
        <v>6.07</v>
      </c>
      <c r="J7" s="248">
        <v>2.66</v>
      </c>
      <c r="K7" s="249">
        <v>2.62</v>
      </c>
      <c r="L7" s="248">
        <v>1.1200000000000001</v>
      </c>
      <c r="M7" s="249">
        <v>1.93</v>
      </c>
      <c r="N7" s="250">
        <v>1.99</v>
      </c>
    </row>
    <row r="8" spans="1:14" ht="12.75" customHeight="1">
      <c r="A8" s="141" t="s">
        <v>14</v>
      </c>
      <c r="B8" s="257">
        <f>AVERAGE(C8:N8)</f>
        <v>55.587500000000006</v>
      </c>
      <c r="C8" s="252">
        <v>47.66</v>
      </c>
      <c r="D8" s="251">
        <v>51.78</v>
      </c>
      <c r="E8" s="252">
        <v>54.48</v>
      </c>
      <c r="F8" s="251">
        <v>54.84</v>
      </c>
      <c r="G8" s="252">
        <v>56.11</v>
      </c>
      <c r="H8" s="251">
        <v>56.41</v>
      </c>
      <c r="I8" s="252">
        <v>53.59</v>
      </c>
      <c r="J8" s="251">
        <v>56.31</v>
      </c>
      <c r="K8" s="252">
        <v>61.26</v>
      </c>
      <c r="L8" s="251">
        <v>56.91</v>
      </c>
      <c r="M8" s="252">
        <v>60.09</v>
      </c>
      <c r="N8" s="253">
        <v>57.61</v>
      </c>
    </row>
    <row r="9" spans="1:14" ht="12.75" customHeight="1">
      <c r="A9" s="140" t="s">
        <v>147</v>
      </c>
      <c r="B9" s="255">
        <f>AVERAGE(C9:N9)</f>
        <v>9.0275000000000016</v>
      </c>
      <c r="C9" s="249">
        <v>5.49</v>
      </c>
      <c r="D9" s="248">
        <v>7.87</v>
      </c>
      <c r="E9" s="249">
        <v>8.14</v>
      </c>
      <c r="F9" s="248">
        <v>7.5</v>
      </c>
      <c r="G9" s="249">
        <v>8.84</v>
      </c>
      <c r="H9" s="248">
        <v>9.11</v>
      </c>
      <c r="I9" s="249">
        <v>8.19</v>
      </c>
      <c r="J9" s="248">
        <v>8.94</v>
      </c>
      <c r="K9" s="249">
        <v>10.48</v>
      </c>
      <c r="L9" s="248">
        <v>9.98</v>
      </c>
      <c r="M9" s="249">
        <v>10.53</v>
      </c>
      <c r="N9" s="250">
        <v>13.26</v>
      </c>
    </row>
    <row r="10" spans="1:14" ht="12.75" customHeight="1">
      <c r="A10" s="141" t="s">
        <v>148</v>
      </c>
      <c r="B10" s="257">
        <f>AVERAGE(C10:N10)</f>
        <v>20.72</v>
      </c>
      <c r="C10" s="252">
        <v>12.5</v>
      </c>
      <c r="D10" s="251">
        <v>11.57</v>
      </c>
      <c r="E10" s="252">
        <v>15.46</v>
      </c>
      <c r="F10" s="251">
        <v>15.44</v>
      </c>
      <c r="G10" s="252">
        <v>19.63</v>
      </c>
      <c r="H10" s="251">
        <v>19.41</v>
      </c>
      <c r="I10" s="252">
        <v>24.61</v>
      </c>
      <c r="J10" s="251">
        <v>23.48</v>
      </c>
      <c r="K10" s="252">
        <v>25.01</v>
      </c>
      <c r="L10" s="251">
        <v>26.55</v>
      </c>
      <c r="M10" s="252">
        <v>27.25</v>
      </c>
      <c r="N10" s="253">
        <v>27.73</v>
      </c>
    </row>
    <row r="11" spans="1:14" ht="12.75" customHeight="1">
      <c r="A11" s="140" t="s">
        <v>149</v>
      </c>
      <c r="B11" s="255">
        <f>AVERAGE(C11:N11)</f>
        <v>63.74</v>
      </c>
      <c r="C11" s="249">
        <v>1.45</v>
      </c>
      <c r="D11" s="248">
        <v>2.4700000000000002</v>
      </c>
      <c r="E11" s="249">
        <v>28.84</v>
      </c>
      <c r="F11" s="248">
        <v>45.21</v>
      </c>
      <c r="G11" s="249">
        <v>58.99</v>
      </c>
      <c r="H11" s="248">
        <v>65.16</v>
      </c>
      <c r="I11" s="249">
        <v>86.51</v>
      </c>
      <c r="J11" s="248">
        <v>93.68</v>
      </c>
      <c r="K11" s="249">
        <v>93.27</v>
      </c>
      <c r="L11" s="248">
        <v>97.58</v>
      </c>
      <c r="M11" s="249">
        <v>96.59</v>
      </c>
      <c r="N11" s="250">
        <v>95.13</v>
      </c>
    </row>
    <row r="12" spans="1:14" ht="12.75" customHeight="1">
      <c r="A12" s="2"/>
      <c r="B12" s="279" t="s">
        <v>142</v>
      </c>
      <c r="C12" s="279"/>
      <c r="D12" s="279"/>
      <c r="E12" s="279"/>
      <c r="F12" s="279"/>
      <c r="G12" s="279"/>
      <c r="H12" s="279"/>
      <c r="I12" s="279"/>
      <c r="J12" s="279"/>
      <c r="K12" s="279"/>
      <c r="L12" s="279"/>
      <c r="M12" s="279"/>
      <c r="N12" s="279"/>
    </row>
    <row r="13" spans="1:14" ht="12.75" customHeight="1">
      <c r="A13" s="190" t="s">
        <v>158</v>
      </c>
      <c r="B13" s="254"/>
      <c r="C13" s="280"/>
      <c r="D13" s="281"/>
      <c r="E13" s="280"/>
      <c r="F13" s="281"/>
      <c r="G13" s="280"/>
      <c r="H13" s="281"/>
      <c r="I13" s="280"/>
      <c r="J13" s="281"/>
      <c r="K13" s="280"/>
      <c r="L13" s="281"/>
      <c r="M13" s="280"/>
      <c r="N13" s="282"/>
    </row>
    <row r="14" spans="1:14" ht="12.75" customHeight="1">
      <c r="A14" s="4" t="s">
        <v>146</v>
      </c>
      <c r="B14" s="258">
        <f>AVERAGE(C14:N14)</f>
        <v>17.763333333333332</v>
      </c>
      <c r="C14" s="286">
        <v>43.13</v>
      </c>
      <c r="D14" s="287"/>
      <c r="E14" s="286">
        <v>29.15</v>
      </c>
      <c r="F14" s="287"/>
      <c r="G14" s="286">
        <v>19.97</v>
      </c>
      <c r="H14" s="287"/>
      <c r="I14" s="286">
        <v>7.89</v>
      </c>
      <c r="J14" s="287"/>
      <c r="K14" s="286">
        <v>2.97</v>
      </c>
      <c r="L14" s="287"/>
      <c r="M14" s="286">
        <v>3.47</v>
      </c>
      <c r="N14" s="288"/>
    </row>
    <row r="15" spans="1:14" ht="12.75" customHeight="1">
      <c r="A15" s="3" t="s">
        <v>14</v>
      </c>
      <c r="B15" s="255">
        <f>AVERAGE(C15:N15)</f>
        <v>57.221666666666664</v>
      </c>
      <c r="C15" s="283">
        <v>48.99</v>
      </c>
      <c r="D15" s="284"/>
      <c r="E15" s="283">
        <v>53.58</v>
      </c>
      <c r="F15" s="284"/>
      <c r="G15" s="283">
        <v>56.84</v>
      </c>
      <c r="H15" s="284"/>
      <c r="I15" s="283">
        <v>57.36</v>
      </c>
      <c r="J15" s="284"/>
      <c r="K15" s="283">
        <v>65.38</v>
      </c>
      <c r="L15" s="284"/>
      <c r="M15" s="283">
        <v>61.18</v>
      </c>
      <c r="N15" s="285"/>
    </row>
    <row r="16" spans="1:14" ht="12.75" customHeight="1">
      <c r="A16" s="4" t="s">
        <v>147</v>
      </c>
      <c r="B16" s="257">
        <f>AVERAGE(C16:N16)</f>
        <v>13.453333333333333</v>
      </c>
      <c r="C16" s="286">
        <v>10.85</v>
      </c>
      <c r="D16" s="287"/>
      <c r="E16" s="286">
        <v>11.84</v>
      </c>
      <c r="F16" s="287"/>
      <c r="G16" s="286">
        <v>12.82</v>
      </c>
      <c r="H16" s="287"/>
      <c r="I16" s="286">
        <v>15.98</v>
      </c>
      <c r="J16" s="287"/>
      <c r="K16" s="286">
        <v>14.67</v>
      </c>
      <c r="L16" s="287"/>
      <c r="M16" s="286">
        <v>14.56</v>
      </c>
      <c r="N16" s="288"/>
    </row>
    <row r="17" spans="1:14" ht="12.75" customHeight="1">
      <c r="A17" s="3" t="s">
        <v>148</v>
      </c>
      <c r="B17" s="255">
        <f>AVERAGE(C17:N17)</f>
        <v>14.08</v>
      </c>
      <c r="C17" s="283">
        <v>9.27</v>
      </c>
      <c r="D17" s="284"/>
      <c r="E17" s="283">
        <v>9.9700000000000006</v>
      </c>
      <c r="F17" s="284"/>
      <c r="G17" s="283">
        <v>13.4</v>
      </c>
      <c r="H17" s="284"/>
      <c r="I17" s="283">
        <v>14.23</v>
      </c>
      <c r="J17" s="284"/>
      <c r="K17" s="283">
        <v>16.84</v>
      </c>
      <c r="L17" s="284"/>
      <c r="M17" s="283">
        <v>20.77</v>
      </c>
      <c r="N17" s="285"/>
    </row>
    <row r="18" spans="1:14" ht="12.75" customHeight="1">
      <c r="A18" s="4" t="s">
        <v>149</v>
      </c>
      <c r="B18" s="257">
        <f>AVERAGE(C18:N18)</f>
        <v>56.964999999999996</v>
      </c>
      <c r="C18" s="286">
        <v>1.4</v>
      </c>
      <c r="D18" s="287"/>
      <c r="E18" s="286">
        <v>25.16</v>
      </c>
      <c r="F18" s="287"/>
      <c r="G18" s="286">
        <v>43.44</v>
      </c>
      <c r="H18" s="287"/>
      <c r="I18" s="286">
        <v>83.5</v>
      </c>
      <c r="J18" s="287"/>
      <c r="K18" s="286">
        <v>93.97</v>
      </c>
      <c r="L18" s="287"/>
      <c r="M18" s="286">
        <v>94.32</v>
      </c>
      <c r="N18" s="288"/>
    </row>
    <row r="19" spans="1:14" ht="12.75" customHeight="1">
      <c r="A19" s="140" t="s">
        <v>15</v>
      </c>
      <c r="B19" s="256"/>
      <c r="C19" s="283"/>
      <c r="D19" s="284"/>
      <c r="E19" s="283"/>
      <c r="F19" s="284"/>
      <c r="G19" s="283"/>
      <c r="H19" s="284"/>
      <c r="I19" s="283"/>
      <c r="J19" s="284"/>
      <c r="K19" s="283"/>
      <c r="L19" s="284"/>
      <c r="M19" s="283"/>
      <c r="N19" s="285"/>
    </row>
    <row r="20" spans="1:14" ht="12.75" customHeight="1">
      <c r="A20" s="4" t="s">
        <v>146</v>
      </c>
      <c r="B20" s="257">
        <f>AVERAGE(C20:N20)</f>
        <v>13.618333333333332</v>
      </c>
      <c r="C20" s="286">
        <v>44.22</v>
      </c>
      <c r="D20" s="287"/>
      <c r="E20" s="286">
        <v>20.440000000000001</v>
      </c>
      <c r="F20" s="287"/>
      <c r="G20" s="286">
        <v>11.24</v>
      </c>
      <c r="H20" s="287"/>
      <c r="I20" s="286">
        <v>3.01</v>
      </c>
      <c r="J20" s="287"/>
      <c r="K20" s="286">
        <v>1.32</v>
      </c>
      <c r="L20" s="287"/>
      <c r="M20" s="286">
        <v>1.48</v>
      </c>
      <c r="N20" s="288"/>
    </row>
    <row r="21" spans="1:14" ht="12.75" customHeight="1">
      <c r="A21" s="3" t="s">
        <v>14</v>
      </c>
      <c r="B21" s="255">
        <f>AVERAGE(C21:N21)</f>
        <v>55.580000000000005</v>
      </c>
      <c r="C21" s="283">
        <v>51.62</v>
      </c>
      <c r="D21" s="284"/>
      <c r="E21" s="283">
        <v>55.46</v>
      </c>
      <c r="F21" s="284"/>
      <c r="G21" s="283">
        <v>56.3</v>
      </c>
      <c r="H21" s="284"/>
      <c r="I21" s="283">
        <v>54.74</v>
      </c>
      <c r="J21" s="284"/>
      <c r="K21" s="283">
        <v>57.02</v>
      </c>
      <c r="L21" s="284"/>
      <c r="M21" s="283">
        <v>58.34</v>
      </c>
      <c r="N21" s="285"/>
    </row>
    <row r="22" spans="1:14" ht="12.75" customHeight="1">
      <c r="A22" s="5" t="s">
        <v>147</v>
      </c>
      <c r="B22" s="257">
        <f>AVERAGE(C22:N22)</f>
        <v>7.9116666666666662</v>
      </c>
      <c r="C22" s="286">
        <v>6.65</v>
      </c>
      <c r="D22" s="287"/>
      <c r="E22" s="286">
        <v>6.65</v>
      </c>
      <c r="F22" s="287"/>
      <c r="G22" s="286">
        <v>7.99</v>
      </c>
      <c r="H22" s="287"/>
      <c r="I22" s="286">
        <v>6.62</v>
      </c>
      <c r="J22" s="287"/>
      <c r="K22" s="286">
        <v>8.76</v>
      </c>
      <c r="L22" s="287"/>
      <c r="M22" s="286">
        <v>10.8</v>
      </c>
      <c r="N22" s="288"/>
    </row>
    <row r="23" spans="1:14" ht="12.75" customHeight="1">
      <c r="A23" s="3" t="s">
        <v>148</v>
      </c>
      <c r="B23" s="255">
        <f>AVERAGE(C23:N23)</f>
        <v>22.518333333333334</v>
      </c>
      <c r="C23" s="283">
        <v>12.42</v>
      </c>
      <c r="D23" s="284"/>
      <c r="E23" s="283">
        <v>17.07</v>
      </c>
      <c r="F23" s="284"/>
      <c r="G23" s="283">
        <v>21.23</v>
      </c>
      <c r="H23" s="284"/>
      <c r="I23" s="283">
        <v>26.37</v>
      </c>
      <c r="J23" s="284"/>
      <c r="K23" s="283">
        <v>28.49</v>
      </c>
      <c r="L23" s="284"/>
      <c r="M23" s="283">
        <v>29.53</v>
      </c>
      <c r="N23" s="285"/>
    </row>
    <row r="24" spans="1:14" ht="12.75" customHeight="1">
      <c r="A24" s="4" t="s">
        <v>149</v>
      </c>
      <c r="B24" s="257">
        <f>AVERAGE(C24:N24)</f>
        <v>65.875</v>
      </c>
      <c r="C24" s="292">
        <v>2.41</v>
      </c>
      <c r="D24" s="293"/>
      <c r="E24" s="292">
        <v>40.18</v>
      </c>
      <c r="F24" s="293"/>
      <c r="G24" s="292">
        <v>67.06</v>
      </c>
      <c r="H24" s="293"/>
      <c r="I24" s="292">
        <v>92.76</v>
      </c>
      <c r="J24" s="293"/>
      <c r="K24" s="292">
        <v>96.45</v>
      </c>
      <c r="L24" s="293"/>
      <c r="M24" s="292">
        <v>96.39</v>
      </c>
      <c r="N24" s="294"/>
    </row>
    <row r="25" spans="1:14" ht="12.75" customHeight="1">
      <c r="A25" s="2"/>
      <c r="B25" s="279" t="s">
        <v>143</v>
      </c>
      <c r="C25" s="279"/>
      <c r="D25" s="279"/>
      <c r="E25" s="279"/>
      <c r="F25" s="279"/>
      <c r="G25" s="279"/>
      <c r="H25" s="279"/>
      <c r="I25" s="279"/>
      <c r="J25" s="279"/>
      <c r="K25" s="279"/>
      <c r="L25" s="279"/>
      <c r="M25" s="279"/>
      <c r="N25" s="279"/>
    </row>
    <row r="26" spans="1:14" ht="12.75" customHeight="1">
      <c r="A26" s="140" t="s">
        <v>16</v>
      </c>
      <c r="B26" s="8"/>
      <c r="C26" s="289"/>
      <c r="D26" s="290"/>
      <c r="E26" s="289"/>
      <c r="F26" s="290"/>
      <c r="G26" s="289"/>
      <c r="H26" s="290"/>
      <c r="I26" s="289"/>
      <c r="J26" s="290"/>
      <c r="K26" s="289"/>
      <c r="L26" s="290"/>
      <c r="M26" s="289"/>
      <c r="N26" s="291"/>
    </row>
    <row r="27" spans="1:14" ht="12.75" customHeight="1">
      <c r="A27" s="4" t="s">
        <v>146</v>
      </c>
      <c r="B27" s="258">
        <f>AVERAGE(C27:N27)</f>
        <v>12.404999999999999</v>
      </c>
      <c r="C27" s="286">
        <v>42.02</v>
      </c>
      <c r="D27" s="287"/>
      <c r="E27" s="286">
        <v>17.79</v>
      </c>
      <c r="F27" s="287"/>
      <c r="G27" s="286">
        <v>9.52</v>
      </c>
      <c r="H27" s="287"/>
      <c r="I27" s="286">
        <v>3.01</v>
      </c>
      <c r="J27" s="287"/>
      <c r="K27" s="286">
        <v>1.1000000000000001</v>
      </c>
      <c r="L27" s="287"/>
      <c r="M27" s="286">
        <v>0.99</v>
      </c>
      <c r="N27" s="288"/>
    </row>
    <row r="28" spans="1:14" ht="12.75" customHeight="1">
      <c r="A28" s="3" t="s">
        <v>14</v>
      </c>
      <c r="B28" s="255">
        <f>AVERAGE(C28:N28)</f>
        <v>58.708333333333336</v>
      </c>
      <c r="C28" s="283">
        <v>53.83</v>
      </c>
      <c r="D28" s="284"/>
      <c r="E28" s="283">
        <v>59.02</v>
      </c>
      <c r="F28" s="284"/>
      <c r="G28" s="283">
        <v>59.95</v>
      </c>
      <c r="H28" s="284"/>
      <c r="I28" s="283">
        <v>57.81</v>
      </c>
      <c r="J28" s="284"/>
      <c r="K28" s="283">
        <v>60.63</v>
      </c>
      <c r="L28" s="284"/>
      <c r="M28" s="283">
        <v>61.01</v>
      </c>
      <c r="N28" s="285"/>
    </row>
    <row r="29" spans="1:14" ht="12.75" customHeight="1">
      <c r="A29" s="4" t="s">
        <v>147</v>
      </c>
      <c r="B29" s="257">
        <f>AVERAGE(C29:N29)</f>
        <v>8.5366666666666671</v>
      </c>
      <c r="C29" s="286">
        <v>6.8</v>
      </c>
      <c r="D29" s="287"/>
      <c r="E29" s="286">
        <v>6.95</v>
      </c>
      <c r="F29" s="287"/>
      <c r="G29" s="286">
        <v>9.07</v>
      </c>
      <c r="H29" s="287"/>
      <c r="I29" s="286">
        <v>7.79</v>
      </c>
      <c r="J29" s="287"/>
      <c r="K29" s="286">
        <v>9.68</v>
      </c>
      <c r="L29" s="287"/>
      <c r="M29" s="286">
        <v>10.93</v>
      </c>
      <c r="N29" s="288"/>
    </row>
    <row r="30" spans="1:14" ht="12.75" customHeight="1">
      <c r="A30" s="3" t="s">
        <v>148</v>
      </c>
      <c r="B30" s="255">
        <f>AVERAGE(C30:N30)</f>
        <v>22.028333333333336</v>
      </c>
      <c r="C30" s="283">
        <v>13.06</v>
      </c>
      <c r="D30" s="284"/>
      <c r="E30" s="283">
        <v>16.32</v>
      </c>
      <c r="F30" s="284"/>
      <c r="G30" s="283">
        <v>20.8</v>
      </c>
      <c r="H30" s="284"/>
      <c r="I30" s="283">
        <v>25.9</v>
      </c>
      <c r="J30" s="284"/>
      <c r="K30" s="283">
        <v>27.13</v>
      </c>
      <c r="L30" s="284"/>
      <c r="M30" s="283">
        <v>28.96</v>
      </c>
      <c r="N30" s="285"/>
    </row>
    <row r="31" spans="1:14" ht="12.75" customHeight="1">
      <c r="A31" s="4" t="s">
        <v>149</v>
      </c>
      <c r="B31" s="257">
        <f>AVERAGE(C31:N31)</f>
        <v>65.86333333333333</v>
      </c>
      <c r="C31" s="286">
        <v>2.09</v>
      </c>
      <c r="D31" s="287"/>
      <c r="E31" s="286">
        <v>40.69</v>
      </c>
      <c r="F31" s="287"/>
      <c r="G31" s="286">
        <v>65.819999999999993</v>
      </c>
      <c r="H31" s="287"/>
      <c r="I31" s="286">
        <v>92.04</v>
      </c>
      <c r="J31" s="287"/>
      <c r="K31" s="286">
        <v>97.09</v>
      </c>
      <c r="L31" s="287"/>
      <c r="M31" s="286">
        <v>97.45</v>
      </c>
      <c r="N31" s="288"/>
    </row>
    <row r="32" spans="1:14" ht="12.75" customHeight="1">
      <c r="A32" s="140" t="s">
        <v>17</v>
      </c>
      <c r="B32" s="256"/>
      <c r="C32" s="283"/>
      <c r="D32" s="284"/>
      <c r="E32" s="283"/>
      <c r="F32" s="284"/>
      <c r="G32" s="283"/>
      <c r="H32" s="284"/>
      <c r="I32" s="283"/>
      <c r="J32" s="284"/>
      <c r="K32" s="283"/>
      <c r="L32" s="284"/>
      <c r="M32" s="283"/>
      <c r="N32" s="285"/>
    </row>
    <row r="33" spans="1:14" ht="12.75" customHeight="1">
      <c r="A33" s="4" t="s">
        <v>146</v>
      </c>
      <c r="B33" s="257">
        <f>AVERAGE(C33:N33)</f>
        <v>21.895</v>
      </c>
      <c r="C33" s="286">
        <v>51.31</v>
      </c>
      <c r="D33" s="287"/>
      <c r="E33" s="286">
        <v>35.46</v>
      </c>
      <c r="F33" s="287"/>
      <c r="G33" s="286">
        <v>27.2</v>
      </c>
      <c r="H33" s="287"/>
      <c r="I33" s="286">
        <v>7.22</v>
      </c>
      <c r="J33" s="287"/>
      <c r="K33" s="286">
        <v>4.1100000000000003</v>
      </c>
      <c r="L33" s="287"/>
      <c r="M33" s="286">
        <v>6.07</v>
      </c>
      <c r="N33" s="288"/>
    </row>
    <row r="34" spans="1:14" ht="12.75" customHeight="1">
      <c r="A34" s="3" t="s">
        <v>14</v>
      </c>
      <c r="B34" s="255">
        <f>AVERAGE(C34:N34)</f>
        <v>46.045000000000009</v>
      </c>
      <c r="C34" s="283">
        <v>41.68</v>
      </c>
      <c r="D34" s="284"/>
      <c r="E34" s="283">
        <v>43.44</v>
      </c>
      <c r="F34" s="284"/>
      <c r="G34" s="283">
        <v>42.37</v>
      </c>
      <c r="H34" s="284"/>
      <c r="I34" s="283">
        <v>47.02</v>
      </c>
      <c r="J34" s="284"/>
      <c r="K34" s="283">
        <v>51.75</v>
      </c>
      <c r="L34" s="284"/>
      <c r="M34" s="283">
        <v>50.01</v>
      </c>
      <c r="N34" s="285"/>
    </row>
    <row r="35" spans="1:14" ht="12.75" customHeight="1">
      <c r="A35" s="5" t="s">
        <v>147</v>
      </c>
      <c r="B35" s="257">
        <f>AVERAGE(C35:N35)</f>
        <v>11.128333333333332</v>
      </c>
      <c r="C35" s="286">
        <v>9.06</v>
      </c>
      <c r="D35" s="287"/>
      <c r="E35" s="286">
        <v>10.09</v>
      </c>
      <c r="F35" s="287"/>
      <c r="G35" s="286">
        <v>8.6199999999999992</v>
      </c>
      <c r="H35" s="287"/>
      <c r="I35" s="286">
        <v>11.34</v>
      </c>
      <c r="J35" s="287"/>
      <c r="K35" s="286">
        <v>12.07</v>
      </c>
      <c r="L35" s="287"/>
      <c r="M35" s="286">
        <v>15.59</v>
      </c>
      <c r="N35" s="288"/>
    </row>
    <row r="36" spans="1:14" ht="12.75" customHeight="1">
      <c r="A36" s="3" t="s">
        <v>148</v>
      </c>
      <c r="B36" s="255">
        <f>AVERAGE(C36:N36)</f>
        <v>15.99</v>
      </c>
      <c r="C36" s="283">
        <v>7.79</v>
      </c>
      <c r="D36" s="284"/>
      <c r="E36" s="283">
        <v>13.22</v>
      </c>
      <c r="F36" s="284"/>
      <c r="G36" s="283">
        <v>14.7</v>
      </c>
      <c r="H36" s="284"/>
      <c r="I36" s="283">
        <v>17.64</v>
      </c>
      <c r="J36" s="284"/>
      <c r="K36" s="283">
        <v>21.41</v>
      </c>
      <c r="L36" s="284"/>
      <c r="M36" s="283">
        <v>21.18</v>
      </c>
      <c r="N36" s="285"/>
    </row>
    <row r="37" spans="1:14" ht="12.75" customHeight="1">
      <c r="A37" s="4" t="s">
        <v>149</v>
      </c>
      <c r="B37" s="257">
        <f>AVERAGE(C37:N37)</f>
        <v>57.343333333333334</v>
      </c>
      <c r="C37" s="292">
        <v>2.74</v>
      </c>
      <c r="D37" s="293"/>
      <c r="E37" s="292">
        <v>26.38</v>
      </c>
      <c r="F37" s="293"/>
      <c r="G37" s="292">
        <v>47.71</v>
      </c>
      <c r="H37" s="293"/>
      <c r="I37" s="292">
        <v>87.01</v>
      </c>
      <c r="J37" s="293"/>
      <c r="K37" s="292">
        <v>90.94</v>
      </c>
      <c r="L37" s="293"/>
      <c r="M37" s="292">
        <v>89.28</v>
      </c>
      <c r="N37" s="294"/>
    </row>
    <row r="38" spans="1:14" ht="12.75" customHeight="1">
      <c r="A38" s="295" t="s">
        <v>18</v>
      </c>
      <c r="B38" s="295"/>
      <c r="C38" s="295"/>
      <c r="D38" s="295"/>
      <c r="E38" s="295"/>
      <c r="F38" s="295"/>
      <c r="G38" s="295"/>
      <c r="H38" s="295"/>
      <c r="I38" s="295"/>
      <c r="J38" s="295"/>
      <c r="K38" s="295"/>
      <c r="L38" s="295"/>
      <c r="M38" s="295"/>
      <c r="N38" s="295"/>
    </row>
    <row r="39" spans="1:14" ht="25.5" customHeight="1">
      <c r="A39" s="296" t="s">
        <v>167</v>
      </c>
      <c r="B39" s="296"/>
      <c r="C39" s="296"/>
      <c r="D39" s="296"/>
      <c r="E39" s="296"/>
      <c r="F39" s="296"/>
      <c r="G39" s="296"/>
      <c r="H39" s="296"/>
      <c r="I39" s="296"/>
      <c r="J39" s="296"/>
      <c r="K39" s="296"/>
      <c r="L39" s="296"/>
      <c r="M39" s="296"/>
      <c r="N39" s="296"/>
    </row>
    <row r="40" spans="1:14" ht="12.75" customHeight="1">
      <c r="A40" s="296" t="s">
        <v>144</v>
      </c>
      <c r="B40" s="296"/>
      <c r="C40" s="296"/>
      <c r="D40" s="296"/>
      <c r="E40" s="296"/>
      <c r="F40" s="296"/>
      <c r="G40" s="296"/>
      <c r="H40" s="296"/>
      <c r="I40" s="296"/>
      <c r="J40" s="296"/>
      <c r="K40" s="296"/>
      <c r="L40" s="296"/>
      <c r="M40" s="296"/>
      <c r="N40" s="296"/>
    </row>
    <row r="41" spans="1:14" ht="12.75" customHeight="1">
      <c r="A41" s="297" t="s">
        <v>159</v>
      </c>
      <c r="B41" s="297"/>
      <c r="C41" s="298"/>
      <c r="D41" s="298"/>
      <c r="E41" s="298"/>
      <c r="F41" s="298"/>
      <c r="G41" s="298"/>
      <c r="H41" s="298"/>
      <c r="I41" s="298"/>
      <c r="J41" s="298"/>
      <c r="K41" s="298"/>
      <c r="L41" s="298"/>
      <c r="M41" s="298"/>
      <c r="N41" s="299"/>
    </row>
    <row r="42" spans="1:14" ht="12.75" customHeight="1">
      <c r="A42" s="297" t="s">
        <v>160</v>
      </c>
      <c r="B42" s="297"/>
      <c r="C42" s="298"/>
      <c r="D42" s="298"/>
      <c r="E42" s="298"/>
      <c r="F42" s="298"/>
      <c r="G42" s="298"/>
      <c r="H42" s="298"/>
      <c r="I42" s="298"/>
      <c r="J42" s="298"/>
      <c r="K42" s="298"/>
      <c r="L42" s="298"/>
      <c r="M42" s="298"/>
      <c r="N42" s="299"/>
    </row>
    <row r="43" spans="1:14" ht="12.75" customHeight="1">
      <c r="A43" s="297" t="s">
        <v>150</v>
      </c>
      <c r="B43" s="297"/>
      <c r="C43" s="298"/>
      <c r="D43" s="298"/>
      <c r="E43" s="298"/>
      <c r="F43" s="298"/>
      <c r="G43" s="298"/>
      <c r="H43" s="298"/>
      <c r="I43" s="298"/>
      <c r="J43" s="298"/>
      <c r="K43" s="298"/>
      <c r="L43" s="298"/>
      <c r="M43" s="298"/>
      <c r="N43" s="299"/>
    </row>
  </sheetData>
  <mergeCells count="164">
    <mergeCell ref="A38:N38"/>
    <mergeCell ref="A39:N39"/>
    <mergeCell ref="A40:N40"/>
    <mergeCell ref="A41:N41"/>
    <mergeCell ref="A42:N42"/>
    <mergeCell ref="A43:N43"/>
    <mergeCell ref="C37:D37"/>
    <mergeCell ref="E37:F37"/>
    <mergeCell ref="G37:H37"/>
    <mergeCell ref="I37:J37"/>
    <mergeCell ref="K37:L37"/>
    <mergeCell ref="M37:N37"/>
    <mergeCell ref="C36:D36"/>
    <mergeCell ref="E36:F36"/>
    <mergeCell ref="G36:H36"/>
    <mergeCell ref="I36:J36"/>
    <mergeCell ref="K36:L36"/>
    <mergeCell ref="M36:N36"/>
    <mergeCell ref="C35:D35"/>
    <mergeCell ref="E35:F35"/>
    <mergeCell ref="G35:H35"/>
    <mergeCell ref="I35:J35"/>
    <mergeCell ref="K35:L35"/>
    <mergeCell ref="M35:N35"/>
    <mergeCell ref="C34:D34"/>
    <mergeCell ref="E34:F34"/>
    <mergeCell ref="G34:H34"/>
    <mergeCell ref="I34:J34"/>
    <mergeCell ref="K34:L34"/>
    <mergeCell ref="M34:N34"/>
    <mergeCell ref="C33:D33"/>
    <mergeCell ref="E33:F33"/>
    <mergeCell ref="G33:H33"/>
    <mergeCell ref="I33:J33"/>
    <mergeCell ref="K33:L33"/>
    <mergeCell ref="M33:N33"/>
    <mergeCell ref="C32:D32"/>
    <mergeCell ref="E32:F32"/>
    <mergeCell ref="G32:H32"/>
    <mergeCell ref="I32:J32"/>
    <mergeCell ref="K32:L32"/>
    <mergeCell ref="M32:N32"/>
    <mergeCell ref="C31:D31"/>
    <mergeCell ref="E31:F31"/>
    <mergeCell ref="G31:H31"/>
    <mergeCell ref="I31:J31"/>
    <mergeCell ref="K31:L31"/>
    <mergeCell ref="M31:N31"/>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C27:D27"/>
    <mergeCell ref="E27:F27"/>
    <mergeCell ref="G27:H27"/>
    <mergeCell ref="I27:J27"/>
    <mergeCell ref="K27:L27"/>
    <mergeCell ref="M27:N27"/>
    <mergeCell ref="B25:N25"/>
    <mergeCell ref="C26:D26"/>
    <mergeCell ref="E26:F26"/>
    <mergeCell ref="G26:H26"/>
    <mergeCell ref="I26:J26"/>
    <mergeCell ref="K26:L26"/>
    <mergeCell ref="M26:N26"/>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B6:N6"/>
    <mergeCell ref="B12:N12"/>
    <mergeCell ref="C13:D13"/>
    <mergeCell ref="E13:F13"/>
    <mergeCell ref="G13:H13"/>
    <mergeCell ref="I13:J13"/>
    <mergeCell ref="K13:L13"/>
    <mergeCell ref="M13:N13"/>
    <mergeCell ref="C15:D15"/>
    <mergeCell ref="E15:F15"/>
    <mergeCell ref="G15:H15"/>
    <mergeCell ref="I15:J15"/>
    <mergeCell ref="K15:L15"/>
    <mergeCell ref="M15:N15"/>
    <mergeCell ref="C14:D14"/>
    <mergeCell ref="E14:F14"/>
    <mergeCell ref="G14:H14"/>
    <mergeCell ref="I14:J14"/>
    <mergeCell ref="K14:L14"/>
    <mergeCell ref="M14:N14"/>
    <mergeCell ref="A1:N1"/>
    <mergeCell ref="A2:N2"/>
    <mergeCell ref="A3:A5"/>
    <mergeCell ref="B3:B4"/>
    <mergeCell ref="C3:D3"/>
    <mergeCell ref="E3:F3"/>
    <mergeCell ref="G3:H3"/>
    <mergeCell ref="I3:J3"/>
    <mergeCell ref="K3:L3"/>
    <mergeCell ref="M3:N3"/>
    <mergeCell ref="B5:N5"/>
  </mergeCells>
  <hyperlinks>
    <hyperlink ref="A1:N1" location="Inhalt!A1" display="Zurück zum Inhalt"/>
  </hyperlinks>
  <pageMargins left="0.7" right="0.7" top="0.78740157499999996" bottom="0.78740157499999996"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workbookViewId="0">
      <selection sqref="A1:T1"/>
    </sheetView>
  </sheetViews>
  <sheetFormatPr baseColWidth="10" defaultRowHeight="12.75" customHeight="1"/>
  <cols>
    <col min="1" max="1" width="20.28515625" style="16" customWidth="1"/>
    <col min="2" max="5" width="10.85546875" style="16" customWidth="1"/>
    <col min="6" max="6" width="1.42578125" style="193" hidden="1" customWidth="1"/>
    <col min="7" max="10" width="10.85546875" style="16" customWidth="1"/>
    <col min="11" max="11" width="1.42578125" style="193" hidden="1" customWidth="1"/>
    <col min="12" max="15" width="10.85546875" style="16" customWidth="1"/>
    <col min="16" max="16" width="1.42578125" style="193" hidden="1" customWidth="1"/>
    <col min="17" max="20" width="10.85546875" style="16" customWidth="1"/>
    <col min="21" max="16384" width="11.42578125" style="16"/>
  </cols>
  <sheetData>
    <row r="1" spans="1:20" ht="24" customHeight="1">
      <c r="A1" s="310" t="s">
        <v>208</v>
      </c>
      <c r="B1" s="310"/>
      <c r="C1" s="310"/>
      <c r="D1" s="310"/>
      <c r="E1" s="310"/>
      <c r="F1" s="310"/>
      <c r="G1" s="310"/>
      <c r="H1" s="310"/>
      <c r="I1" s="310"/>
      <c r="J1" s="310"/>
      <c r="K1" s="310"/>
      <c r="L1" s="310"/>
      <c r="M1" s="310"/>
      <c r="N1" s="310"/>
      <c r="O1" s="310"/>
      <c r="P1" s="310"/>
      <c r="Q1" s="310"/>
      <c r="R1" s="310"/>
      <c r="S1" s="310"/>
      <c r="T1" s="310"/>
    </row>
    <row r="2" spans="1:20" ht="15" customHeight="1">
      <c r="A2" s="311" t="s">
        <v>206</v>
      </c>
      <c r="B2" s="311"/>
      <c r="C2" s="311"/>
      <c r="D2" s="311"/>
      <c r="E2" s="311"/>
      <c r="F2" s="311"/>
      <c r="G2" s="311"/>
      <c r="H2" s="311"/>
      <c r="I2" s="311"/>
      <c r="J2" s="311"/>
      <c r="K2" s="311"/>
      <c r="L2" s="311"/>
      <c r="M2" s="311"/>
      <c r="N2" s="311"/>
      <c r="O2" s="311"/>
      <c r="P2" s="311"/>
      <c r="Q2" s="311"/>
      <c r="R2" s="311"/>
      <c r="S2" s="311"/>
      <c r="T2" s="311"/>
    </row>
    <row r="3" spans="1:20" ht="12.75" customHeight="1">
      <c r="A3" s="312" t="s">
        <v>38</v>
      </c>
      <c r="B3" s="315" t="s">
        <v>13</v>
      </c>
      <c r="C3" s="316"/>
      <c r="D3" s="316"/>
      <c r="E3" s="317"/>
      <c r="F3" s="194"/>
      <c r="G3" s="315" t="s">
        <v>209</v>
      </c>
      <c r="H3" s="316"/>
      <c r="I3" s="316"/>
      <c r="J3" s="317"/>
      <c r="K3" s="194"/>
      <c r="L3" s="315" t="s">
        <v>210</v>
      </c>
      <c r="M3" s="316"/>
      <c r="N3" s="316"/>
      <c r="O3" s="317"/>
      <c r="P3" s="194"/>
      <c r="Q3" s="315" t="s">
        <v>211</v>
      </c>
      <c r="R3" s="316"/>
      <c r="S3" s="316"/>
      <c r="T3" s="316"/>
    </row>
    <row r="4" spans="1:20" ht="25.5" customHeight="1">
      <c r="A4" s="313"/>
      <c r="B4" s="259" t="s">
        <v>39</v>
      </c>
      <c r="C4" s="259" t="s">
        <v>40</v>
      </c>
      <c r="D4" s="259" t="s">
        <v>124</v>
      </c>
      <c r="E4" s="259" t="s">
        <v>41</v>
      </c>
      <c r="F4" s="259"/>
      <c r="G4" s="259" t="s">
        <v>39</v>
      </c>
      <c r="H4" s="259" t="s">
        <v>40</v>
      </c>
      <c r="I4" s="259" t="s">
        <v>124</v>
      </c>
      <c r="J4" s="259" t="s">
        <v>41</v>
      </c>
      <c r="K4" s="259"/>
      <c r="L4" s="259" t="s">
        <v>39</v>
      </c>
      <c r="M4" s="259" t="s">
        <v>40</v>
      </c>
      <c r="N4" s="259" t="s">
        <v>124</v>
      </c>
      <c r="O4" s="259" t="s">
        <v>41</v>
      </c>
      <c r="P4" s="259"/>
      <c r="Q4" s="259" t="s">
        <v>39</v>
      </c>
      <c r="R4" s="259" t="s">
        <v>40</v>
      </c>
      <c r="S4" s="259" t="s">
        <v>124</v>
      </c>
      <c r="T4" s="135" t="s">
        <v>41</v>
      </c>
    </row>
    <row r="5" spans="1:20" ht="12.75" customHeight="1">
      <c r="A5" s="314"/>
      <c r="B5" s="318" t="s">
        <v>42</v>
      </c>
      <c r="C5" s="319"/>
      <c r="D5" s="319"/>
      <c r="E5" s="319"/>
      <c r="F5" s="319"/>
      <c r="G5" s="319"/>
      <c r="H5" s="319"/>
      <c r="I5" s="319"/>
      <c r="J5" s="319"/>
      <c r="K5" s="319"/>
      <c r="L5" s="319"/>
      <c r="M5" s="319"/>
      <c r="N5" s="319"/>
      <c r="O5" s="319"/>
      <c r="P5" s="319"/>
      <c r="Q5" s="319"/>
      <c r="R5" s="319"/>
      <c r="S5" s="319"/>
      <c r="T5" s="319"/>
    </row>
    <row r="6" spans="1:20" ht="12.75" customHeight="1">
      <c r="A6" s="20"/>
      <c r="B6" s="306">
        <v>2016</v>
      </c>
      <c r="C6" s="306"/>
      <c r="D6" s="306"/>
      <c r="E6" s="306"/>
      <c r="F6" s="306"/>
      <c r="G6" s="306"/>
      <c r="H6" s="306"/>
      <c r="I6" s="306"/>
      <c r="J6" s="306"/>
      <c r="K6" s="306"/>
      <c r="L6" s="306"/>
      <c r="M6" s="306"/>
      <c r="N6" s="306"/>
      <c r="O6" s="306"/>
      <c r="P6" s="306"/>
      <c r="Q6" s="306"/>
      <c r="R6" s="306"/>
      <c r="S6" s="306"/>
      <c r="T6" s="306"/>
    </row>
    <row r="7" spans="1:20" ht="12.75" customHeight="1">
      <c r="A7" s="17" t="s">
        <v>43</v>
      </c>
      <c r="B7" s="212">
        <v>331</v>
      </c>
      <c r="C7" s="212">
        <v>990</v>
      </c>
      <c r="D7" s="212">
        <v>1163</v>
      </c>
      <c r="E7" s="213">
        <v>2484</v>
      </c>
      <c r="F7" s="214"/>
      <c r="G7" s="215">
        <v>15</v>
      </c>
      <c r="H7" s="212">
        <v>30</v>
      </c>
      <c r="I7" s="212">
        <v>493</v>
      </c>
      <c r="J7" s="213">
        <v>537</v>
      </c>
      <c r="K7" s="214"/>
      <c r="L7" s="212">
        <v>140</v>
      </c>
      <c r="M7" s="212">
        <v>383</v>
      </c>
      <c r="N7" s="212">
        <v>432</v>
      </c>
      <c r="O7" s="213">
        <v>955</v>
      </c>
      <c r="P7" s="214"/>
      <c r="Q7" s="212">
        <v>176</v>
      </c>
      <c r="R7" s="212">
        <v>577</v>
      </c>
      <c r="S7" s="212">
        <v>238</v>
      </c>
      <c r="T7" s="214">
        <v>992</v>
      </c>
    </row>
    <row r="8" spans="1:20" ht="12.75" customHeight="1">
      <c r="A8" s="18" t="s">
        <v>44</v>
      </c>
      <c r="B8" s="216">
        <v>29</v>
      </c>
      <c r="C8" s="216">
        <v>49</v>
      </c>
      <c r="D8" s="216">
        <v>85</v>
      </c>
      <c r="E8" s="217">
        <v>163</v>
      </c>
      <c r="F8" s="218"/>
      <c r="G8" s="307">
        <v>5</v>
      </c>
      <c r="H8" s="308"/>
      <c r="I8" s="216">
        <v>32</v>
      </c>
      <c r="J8" s="217">
        <v>37</v>
      </c>
      <c r="K8" s="218"/>
      <c r="L8" s="216">
        <v>10</v>
      </c>
      <c r="M8" s="216">
        <v>18</v>
      </c>
      <c r="N8" s="216">
        <v>31</v>
      </c>
      <c r="O8" s="217">
        <v>60</v>
      </c>
      <c r="P8" s="218"/>
      <c r="Q8" s="216">
        <v>17</v>
      </c>
      <c r="R8" s="216">
        <v>26</v>
      </c>
      <c r="S8" s="216">
        <v>23</v>
      </c>
      <c r="T8" s="218">
        <v>67</v>
      </c>
    </row>
    <row r="9" spans="1:20" ht="12.75" customHeight="1">
      <c r="A9" s="17" t="s">
        <v>123</v>
      </c>
      <c r="B9" s="212">
        <v>34</v>
      </c>
      <c r="C9" s="212">
        <v>35</v>
      </c>
      <c r="D9" s="212">
        <v>219</v>
      </c>
      <c r="E9" s="213">
        <v>289</v>
      </c>
      <c r="F9" s="214"/>
      <c r="G9" s="300">
        <v>10</v>
      </c>
      <c r="H9" s="301"/>
      <c r="I9" s="212">
        <v>79</v>
      </c>
      <c r="J9" s="213">
        <v>88</v>
      </c>
      <c r="K9" s="214"/>
      <c r="L9" s="212">
        <v>14</v>
      </c>
      <c r="M9" s="212">
        <v>14</v>
      </c>
      <c r="N9" s="212">
        <v>78</v>
      </c>
      <c r="O9" s="213">
        <v>107</v>
      </c>
      <c r="P9" s="214"/>
      <c r="Q9" s="212">
        <v>14</v>
      </c>
      <c r="R9" s="212">
        <v>17</v>
      </c>
      <c r="S9" s="212">
        <v>61</v>
      </c>
      <c r="T9" s="214">
        <v>93</v>
      </c>
    </row>
    <row r="10" spans="1:20" ht="12.75" customHeight="1">
      <c r="A10" s="18" t="s">
        <v>41</v>
      </c>
      <c r="B10" s="219">
        <v>393</v>
      </c>
      <c r="C10" s="219">
        <v>1074</v>
      </c>
      <c r="D10" s="219">
        <v>1467</v>
      </c>
      <c r="E10" s="217">
        <v>2935</v>
      </c>
      <c r="F10" s="218"/>
      <c r="G10" s="220">
        <v>22</v>
      </c>
      <c r="H10" s="219">
        <v>38</v>
      </c>
      <c r="I10" s="219">
        <v>602</v>
      </c>
      <c r="J10" s="217">
        <v>662</v>
      </c>
      <c r="K10" s="218"/>
      <c r="L10" s="219">
        <v>164</v>
      </c>
      <c r="M10" s="219">
        <v>415</v>
      </c>
      <c r="N10" s="219">
        <v>541</v>
      </c>
      <c r="O10" s="217">
        <v>1121</v>
      </c>
      <c r="P10" s="218"/>
      <c r="Q10" s="219">
        <v>208</v>
      </c>
      <c r="R10" s="219">
        <v>621</v>
      </c>
      <c r="S10" s="219">
        <v>323</v>
      </c>
      <c r="T10" s="218">
        <v>1152</v>
      </c>
    </row>
    <row r="11" spans="1:20" ht="12.75" customHeight="1">
      <c r="A11" s="19"/>
      <c r="B11" s="309">
        <v>2006</v>
      </c>
      <c r="C11" s="309"/>
      <c r="D11" s="309"/>
      <c r="E11" s="309"/>
      <c r="F11" s="309"/>
      <c r="G11" s="309"/>
      <c r="H11" s="309"/>
      <c r="I11" s="309"/>
      <c r="J11" s="309"/>
      <c r="K11" s="309"/>
      <c r="L11" s="309"/>
      <c r="M11" s="309"/>
      <c r="N11" s="309"/>
      <c r="O11" s="309"/>
      <c r="P11" s="309"/>
      <c r="Q11" s="309"/>
      <c r="R11" s="309"/>
      <c r="S11" s="309"/>
      <c r="T11" s="309"/>
    </row>
    <row r="12" spans="1:20" ht="12.75" customHeight="1">
      <c r="A12" s="17" t="s">
        <v>43</v>
      </c>
      <c r="B12" s="212">
        <v>246</v>
      </c>
      <c r="C12" s="213">
        <v>856</v>
      </c>
      <c r="D12" s="213">
        <v>1295</v>
      </c>
      <c r="E12" s="213">
        <v>2397</v>
      </c>
      <c r="F12" s="214"/>
      <c r="G12" s="215">
        <v>30</v>
      </c>
      <c r="H12" s="212">
        <v>60</v>
      </c>
      <c r="I12" s="213">
        <v>376</v>
      </c>
      <c r="J12" s="213">
        <v>466</v>
      </c>
      <c r="K12" s="214"/>
      <c r="L12" s="212">
        <v>84</v>
      </c>
      <c r="M12" s="212">
        <v>279</v>
      </c>
      <c r="N12" s="213">
        <v>516</v>
      </c>
      <c r="O12" s="213">
        <v>879</v>
      </c>
      <c r="P12" s="214"/>
      <c r="Q12" s="212">
        <v>133</v>
      </c>
      <c r="R12" s="213">
        <v>517</v>
      </c>
      <c r="S12" s="213">
        <v>402</v>
      </c>
      <c r="T12" s="214">
        <v>1051</v>
      </c>
    </row>
    <row r="13" spans="1:20" ht="12.75" customHeight="1">
      <c r="A13" s="18" t="s">
        <v>44</v>
      </c>
      <c r="B13" s="216">
        <v>27</v>
      </c>
      <c r="C13" s="217">
        <v>44</v>
      </c>
      <c r="D13" s="217">
        <v>79</v>
      </c>
      <c r="E13" s="217">
        <v>150</v>
      </c>
      <c r="F13" s="218"/>
      <c r="G13" s="307">
        <v>7</v>
      </c>
      <c r="H13" s="308"/>
      <c r="I13" s="217">
        <v>26</v>
      </c>
      <c r="J13" s="217">
        <v>33</v>
      </c>
      <c r="K13" s="218"/>
      <c r="L13" s="216">
        <v>9</v>
      </c>
      <c r="M13" s="216">
        <v>18</v>
      </c>
      <c r="N13" s="217">
        <v>31</v>
      </c>
      <c r="O13" s="217">
        <v>58</v>
      </c>
      <c r="P13" s="218"/>
      <c r="Q13" s="216">
        <v>16</v>
      </c>
      <c r="R13" s="217">
        <v>21</v>
      </c>
      <c r="S13" s="217">
        <v>21</v>
      </c>
      <c r="T13" s="218">
        <v>59</v>
      </c>
    </row>
    <row r="14" spans="1:20" ht="12.75" customHeight="1">
      <c r="A14" s="17" t="s">
        <v>123</v>
      </c>
      <c r="B14" s="212">
        <v>40</v>
      </c>
      <c r="C14" s="213">
        <v>45</v>
      </c>
      <c r="D14" s="213">
        <v>247</v>
      </c>
      <c r="E14" s="213">
        <v>332</v>
      </c>
      <c r="F14" s="214"/>
      <c r="G14" s="300">
        <v>9</v>
      </c>
      <c r="H14" s="301"/>
      <c r="I14" s="213">
        <v>66</v>
      </c>
      <c r="J14" s="213">
        <v>76</v>
      </c>
      <c r="K14" s="214"/>
      <c r="L14" s="212">
        <v>16</v>
      </c>
      <c r="M14" s="212">
        <v>16</v>
      </c>
      <c r="N14" s="213">
        <v>102</v>
      </c>
      <c r="O14" s="213">
        <v>134</v>
      </c>
      <c r="P14" s="214"/>
      <c r="Q14" s="212">
        <v>19</v>
      </c>
      <c r="R14" s="213">
        <v>26</v>
      </c>
      <c r="S14" s="213">
        <v>78</v>
      </c>
      <c r="T14" s="214">
        <v>122</v>
      </c>
    </row>
    <row r="15" spans="1:20" ht="12.75" customHeight="1">
      <c r="A15" s="18" t="s">
        <v>41</v>
      </c>
      <c r="B15" s="219">
        <v>313</v>
      </c>
      <c r="C15" s="221">
        <v>945</v>
      </c>
      <c r="D15" s="221">
        <v>1620</v>
      </c>
      <c r="E15" s="217">
        <v>2878</v>
      </c>
      <c r="F15" s="218"/>
      <c r="G15" s="220">
        <v>37</v>
      </c>
      <c r="H15" s="219">
        <v>69</v>
      </c>
      <c r="I15" s="221">
        <v>469</v>
      </c>
      <c r="J15" s="217">
        <v>575</v>
      </c>
      <c r="K15" s="218"/>
      <c r="L15" s="219">
        <v>108</v>
      </c>
      <c r="M15" s="219">
        <v>312</v>
      </c>
      <c r="N15" s="221">
        <v>650</v>
      </c>
      <c r="O15" s="217">
        <v>1070</v>
      </c>
      <c r="P15" s="218"/>
      <c r="Q15" s="219">
        <v>168</v>
      </c>
      <c r="R15" s="221">
        <v>564</v>
      </c>
      <c r="S15" s="221">
        <v>501</v>
      </c>
      <c r="T15" s="218">
        <v>1233</v>
      </c>
    </row>
    <row r="16" spans="1:20" ht="12.75" customHeight="1">
      <c r="A16" s="21"/>
      <c r="B16" s="305" t="s">
        <v>12</v>
      </c>
      <c r="C16" s="305"/>
      <c r="D16" s="305"/>
      <c r="E16" s="305"/>
      <c r="F16" s="305"/>
      <c r="G16" s="305"/>
      <c r="H16" s="305"/>
      <c r="I16" s="305"/>
      <c r="J16" s="305"/>
      <c r="K16" s="305"/>
      <c r="L16" s="305"/>
      <c r="M16" s="305"/>
      <c r="N16" s="305"/>
      <c r="O16" s="305"/>
      <c r="P16" s="305"/>
      <c r="Q16" s="305"/>
      <c r="R16" s="305"/>
      <c r="S16" s="305"/>
      <c r="T16" s="305"/>
    </row>
    <row r="17" spans="1:20" ht="12.75" customHeight="1">
      <c r="A17" s="20"/>
      <c r="B17" s="306">
        <v>2016</v>
      </c>
      <c r="C17" s="306"/>
      <c r="D17" s="306"/>
      <c r="E17" s="306"/>
      <c r="F17" s="306"/>
      <c r="G17" s="306"/>
      <c r="H17" s="306"/>
      <c r="I17" s="306"/>
      <c r="J17" s="306"/>
      <c r="K17" s="306"/>
      <c r="L17" s="306"/>
      <c r="M17" s="306"/>
      <c r="N17" s="306"/>
      <c r="O17" s="306"/>
      <c r="P17" s="306"/>
      <c r="Q17" s="306"/>
      <c r="R17" s="306"/>
      <c r="S17" s="306"/>
      <c r="T17" s="306"/>
    </row>
    <row r="18" spans="1:20" ht="12.75" customHeight="1">
      <c r="A18" s="17" t="s">
        <v>43</v>
      </c>
      <c r="B18" s="212">
        <f t="shared" ref="B18:E21" si="0">B7/$E$10*100</f>
        <v>11.277683134582624</v>
      </c>
      <c r="C18" s="213">
        <f t="shared" si="0"/>
        <v>33.730834752981259</v>
      </c>
      <c r="D18" s="213">
        <f t="shared" si="0"/>
        <v>39.625212947189098</v>
      </c>
      <c r="E18" s="223">
        <f t="shared" si="0"/>
        <v>84.633730834752981</v>
      </c>
      <c r="F18" s="214"/>
      <c r="G18" s="215">
        <f>G7/$J$10*100</f>
        <v>2.2658610271903323</v>
      </c>
      <c r="H18" s="212">
        <f>H7/$J$10*100</f>
        <v>4.5317220543806647</v>
      </c>
      <c r="I18" s="212">
        <f>I7/$J$10*100</f>
        <v>74.471299093655588</v>
      </c>
      <c r="J18" s="213">
        <f>J7/$J$10*100</f>
        <v>81.117824773413901</v>
      </c>
      <c r="K18" s="214"/>
      <c r="L18" s="212">
        <f t="shared" ref="L18:O21" si="1">L7/$O$10*100</f>
        <v>12.488849241748438</v>
      </c>
      <c r="M18" s="212">
        <f t="shared" si="1"/>
        <v>34.165923282783226</v>
      </c>
      <c r="N18" s="212">
        <f t="shared" si="1"/>
        <v>38.537020517395185</v>
      </c>
      <c r="O18" s="213">
        <f t="shared" si="1"/>
        <v>85.191793041926857</v>
      </c>
      <c r="P18" s="214"/>
      <c r="Q18" s="212">
        <f t="shared" ref="Q18:T21" si="2">Q7/$T$10*100</f>
        <v>15.277777777777779</v>
      </c>
      <c r="R18" s="212">
        <f t="shared" si="2"/>
        <v>50.086805555555557</v>
      </c>
      <c r="S18" s="212">
        <f t="shared" si="2"/>
        <v>20.659722222222221</v>
      </c>
      <c r="T18" s="214">
        <f t="shared" si="2"/>
        <v>86.111111111111114</v>
      </c>
    </row>
    <row r="19" spans="1:20" ht="12.75" customHeight="1">
      <c r="A19" s="18" t="s">
        <v>44</v>
      </c>
      <c r="B19" s="216">
        <f t="shared" si="0"/>
        <v>0.98807495741056217</v>
      </c>
      <c r="C19" s="217">
        <f t="shared" si="0"/>
        <v>1.6695059625212945</v>
      </c>
      <c r="D19" s="217">
        <f t="shared" si="0"/>
        <v>2.8960817717206133</v>
      </c>
      <c r="E19" s="217">
        <f t="shared" si="0"/>
        <v>5.5536626916524705</v>
      </c>
      <c r="F19" s="218"/>
      <c r="G19" s="307">
        <f>G8/$J$10*100</f>
        <v>0.75528700906344415</v>
      </c>
      <c r="H19" s="308"/>
      <c r="I19" s="216">
        <f t="shared" ref="I19:J21" si="3">I8/$J$10*100</f>
        <v>4.833836858006042</v>
      </c>
      <c r="J19" s="217">
        <f t="shared" si="3"/>
        <v>5.5891238670694863</v>
      </c>
      <c r="K19" s="218"/>
      <c r="L19" s="216">
        <f t="shared" si="1"/>
        <v>0.89206066012488849</v>
      </c>
      <c r="M19" s="216">
        <f t="shared" si="1"/>
        <v>1.6057091882247994</v>
      </c>
      <c r="N19" s="216">
        <f t="shared" si="1"/>
        <v>2.7653880463871543</v>
      </c>
      <c r="O19" s="217">
        <f t="shared" si="1"/>
        <v>5.3523639607493312</v>
      </c>
      <c r="P19" s="218"/>
      <c r="Q19" s="216">
        <f t="shared" si="2"/>
        <v>1.4756944444444444</v>
      </c>
      <c r="R19" s="216">
        <f t="shared" si="2"/>
        <v>2.2569444444444442</v>
      </c>
      <c r="S19" s="216">
        <f t="shared" si="2"/>
        <v>1.9965277777777777</v>
      </c>
      <c r="T19" s="218">
        <f t="shared" si="2"/>
        <v>5.8159722222222223</v>
      </c>
    </row>
    <row r="20" spans="1:20" ht="12.75" customHeight="1">
      <c r="A20" s="17" t="s">
        <v>123</v>
      </c>
      <c r="B20" s="212">
        <f t="shared" si="0"/>
        <v>1.1584327086882453</v>
      </c>
      <c r="C20" s="213">
        <f t="shared" si="0"/>
        <v>1.192504258943782</v>
      </c>
      <c r="D20" s="213">
        <f t="shared" si="0"/>
        <v>7.4616695059625222</v>
      </c>
      <c r="E20" s="213">
        <f t="shared" si="0"/>
        <v>9.8466780238500853</v>
      </c>
      <c r="F20" s="214"/>
      <c r="G20" s="300">
        <f>G9/$J$10*100</f>
        <v>1.5105740181268883</v>
      </c>
      <c r="H20" s="301"/>
      <c r="I20" s="212">
        <f t="shared" si="3"/>
        <v>11.933534743202417</v>
      </c>
      <c r="J20" s="213">
        <f t="shared" si="3"/>
        <v>13.293051359516618</v>
      </c>
      <c r="K20" s="214"/>
      <c r="L20" s="212">
        <f t="shared" si="1"/>
        <v>1.2488849241748439</v>
      </c>
      <c r="M20" s="212">
        <f t="shared" si="1"/>
        <v>1.2488849241748439</v>
      </c>
      <c r="N20" s="212">
        <f t="shared" si="1"/>
        <v>6.9580731489741297</v>
      </c>
      <c r="O20" s="213">
        <f t="shared" si="1"/>
        <v>9.5450490633363074</v>
      </c>
      <c r="P20" s="214"/>
      <c r="Q20" s="212">
        <f t="shared" si="2"/>
        <v>1.2152777777777779</v>
      </c>
      <c r="R20" s="212">
        <f t="shared" si="2"/>
        <v>1.4756944444444444</v>
      </c>
      <c r="S20" s="212">
        <f t="shared" si="2"/>
        <v>5.2951388888888884</v>
      </c>
      <c r="T20" s="214">
        <f t="shared" si="2"/>
        <v>8.0729166666666679</v>
      </c>
    </row>
    <row r="21" spans="1:20" ht="12.75" customHeight="1">
      <c r="A21" s="18" t="s">
        <v>41</v>
      </c>
      <c r="B21" s="219">
        <f t="shared" si="0"/>
        <v>13.390119250425894</v>
      </c>
      <c r="C21" s="221">
        <f t="shared" si="0"/>
        <v>36.592844974446336</v>
      </c>
      <c r="D21" s="221">
        <f t="shared" si="0"/>
        <v>49.982964224872234</v>
      </c>
      <c r="E21" s="217">
        <f t="shared" si="0"/>
        <v>100</v>
      </c>
      <c r="F21" s="218"/>
      <c r="G21" s="220">
        <f>G10/$J$10*100</f>
        <v>3.3232628398791544</v>
      </c>
      <c r="H21" s="219">
        <f>H10/$J$10*100</f>
        <v>5.7401812688821749</v>
      </c>
      <c r="I21" s="219">
        <f t="shared" si="3"/>
        <v>90.936555891238669</v>
      </c>
      <c r="J21" s="217">
        <f t="shared" si="3"/>
        <v>100</v>
      </c>
      <c r="K21" s="218"/>
      <c r="L21" s="219">
        <f t="shared" si="1"/>
        <v>14.629794826048171</v>
      </c>
      <c r="M21" s="219">
        <f t="shared" si="1"/>
        <v>37.020517395182871</v>
      </c>
      <c r="N21" s="219">
        <f t="shared" si="1"/>
        <v>48.260481712756473</v>
      </c>
      <c r="O21" s="221">
        <f t="shared" si="1"/>
        <v>100</v>
      </c>
      <c r="P21" s="222"/>
      <c r="Q21" s="219">
        <f t="shared" si="2"/>
        <v>18.055555555555554</v>
      </c>
      <c r="R21" s="219">
        <f t="shared" si="2"/>
        <v>53.90625</v>
      </c>
      <c r="S21" s="219">
        <f t="shared" si="2"/>
        <v>28.038194444444443</v>
      </c>
      <c r="T21" s="218">
        <f t="shared" si="2"/>
        <v>100</v>
      </c>
    </row>
    <row r="22" spans="1:20" ht="12.75" customHeight="1">
      <c r="A22" s="19"/>
      <c r="B22" s="309">
        <v>2006</v>
      </c>
      <c r="C22" s="309"/>
      <c r="D22" s="309"/>
      <c r="E22" s="309"/>
      <c r="F22" s="309"/>
      <c r="G22" s="309"/>
      <c r="H22" s="309"/>
      <c r="I22" s="309"/>
      <c r="J22" s="309"/>
      <c r="K22" s="309"/>
      <c r="L22" s="309"/>
      <c r="M22" s="309"/>
      <c r="N22" s="309"/>
      <c r="O22" s="309"/>
      <c r="P22" s="309"/>
      <c r="Q22" s="309"/>
      <c r="R22" s="309"/>
      <c r="S22" s="309"/>
      <c r="T22" s="309"/>
    </row>
    <row r="23" spans="1:20" ht="12.75" customHeight="1">
      <c r="A23" s="17" t="s">
        <v>43</v>
      </c>
      <c r="B23" s="212">
        <f t="shared" ref="B23:E26" si="4">B12/$E$15*100</f>
        <v>8.5476025017373161</v>
      </c>
      <c r="C23" s="213">
        <f t="shared" si="4"/>
        <v>29.742876997915218</v>
      </c>
      <c r="D23" s="213">
        <f t="shared" si="4"/>
        <v>44.996525364836693</v>
      </c>
      <c r="E23" s="213">
        <f t="shared" si="4"/>
        <v>83.287004864489234</v>
      </c>
      <c r="F23" s="214"/>
      <c r="G23" s="215">
        <f>G12/$J$15*100</f>
        <v>5.2173913043478262</v>
      </c>
      <c r="H23" s="212">
        <f>H12/$J$15*100</f>
        <v>10.434782608695652</v>
      </c>
      <c r="I23" s="213">
        <f>I12/$J$15*100</f>
        <v>65.391304347826079</v>
      </c>
      <c r="J23" s="213">
        <f>J12/$J$15*100</f>
        <v>81.043478260869563</v>
      </c>
      <c r="K23" s="214"/>
      <c r="L23" s="212">
        <f t="shared" ref="L23:O26" si="5">L12/$O$15*100</f>
        <v>7.8504672897196262</v>
      </c>
      <c r="M23" s="213">
        <f t="shared" si="5"/>
        <v>26.074766355140188</v>
      </c>
      <c r="N23" s="213">
        <f t="shared" si="5"/>
        <v>48.22429906542056</v>
      </c>
      <c r="O23" s="213">
        <f t="shared" si="5"/>
        <v>82.149532710280369</v>
      </c>
      <c r="P23" s="214"/>
      <c r="Q23" s="212">
        <f t="shared" ref="Q23:T26" si="6">Q12/$T$15*100</f>
        <v>10.78669910786699</v>
      </c>
      <c r="R23" s="213">
        <f t="shared" si="6"/>
        <v>41.930251419302515</v>
      </c>
      <c r="S23" s="213">
        <f t="shared" si="6"/>
        <v>32.603406326034062</v>
      </c>
      <c r="T23" s="214">
        <f t="shared" si="6"/>
        <v>85.239253852392537</v>
      </c>
    </row>
    <row r="24" spans="1:20" ht="12.75" customHeight="1">
      <c r="A24" s="18" t="s">
        <v>44</v>
      </c>
      <c r="B24" s="216">
        <f t="shared" si="4"/>
        <v>0.93815149409312015</v>
      </c>
      <c r="C24" s="217">
        <f t="shared" si="4"/>
        <v>1.5288394718554552</v>
      </c>
      <c r="D24" s="217">
        <f t="shared" si="4"/>
        <v>2.7449617790132037</v>
      </c>
      <c r="E24" s="217">
        <f t="shared" si="4"/>
        <v>5.2119527449617795</v>
      </c>
      <c r="F24" s="218"/>
      <c r="G24" s="307">
        <f>G13/$J$15*100</f>
        <v>1.2173913043478262</v>
      </c>
      <c r="H24" s="308"/>
      <c r="I24" s="217">
        <f t="shared" ref="I24:J26" si="7">I13/$J$15*100</f>
        <v>4.5217391304347831</v>
      </c>
      <c r="J24" s="217">
        <f t="shared" si="7"/>
        <v>5.7391304347826084</v>
      </c>
      <c r="K24" s="218"/>
      <c r="L24" s="216">
        <f t="shared" si="5"/>
        <v>0.84112149532710279</v>
      </c>
      <c r="M24" s="217">
        <f t="shared" si="5"/>
        <v>1.6822429906542056</v>
      </c>
      <c r="N24" s="217">
        <f t="shared" si="5"/>
        <v>2.8971962616822431</v>
      </c>
      <c r="O24" s="217">
        <f t="shared" si="5"/>
        <v>5.4205607476635516</v>
      </c>
      <c r="P24" s="218"/>
      <c r="Q24" s="216">
        <f t="shared" si="6"/>
        <v>1.2976480129764802</v>
      </c>
      <c r="R24" s="217">
        <f t="shared" si="6"/>
        <v>1.7031630170316301</v>
      </c>
      <c r="S24" s="217">
        <f t="shared" si="6"/>
        <v>1.7031630170316301</v>
      </c>
      <c r="T24" s="218">
        <f t="shared" si="6"/>
        <v>4.7850770478507707</v>
      </c>
    </row>
    <row r="25" spans="1:20" ht="12.75" customHeight="1">
      <c r="A25" s="17" t="s">
        <v>123</v>
      </c>
      <c r="B25" s="212">
        <f t="shared" si="4"/>
        <v>1.389854065323141</v>
      </c>
      <c r="C25" s="213">
        <f t="shared" si="4"/>
        <v>1.5635858234885336</v>
      </c>
      <c r="D25" s="213">
        <f t="shared" si="4"/>
        <v>8.5823488533703962</v>
      </c>
      <c r="E25" s="213">
        <f t="shared" si="4"/>
        <v>11.535788742182071</v>
      </c>
      <c r="F25" s="214"/>
      <c r="G25" s="300">
        <f>G14/$J$15*100</f>
        <v>1.5652173913043479</v>
      </c>
      <c r="H25" s="301"/>
      <c r="I25" s="213">
        <f t="shared" si="7"/>
        <v>11.478260869565217</v>
      </c>
      <c r="J25" s="213">
        <f t="shared" si="7"/>
        <v>13.217391304347824</v>
      </c>
      <c r="K25" s="214"/>
      <c r="L25" s="212">
        <f t="shared" si="5"/>
        <v>1.4953271028037385</v>
      </c>
      <c r="M25" s="213">
        <f t="shared" si="5"/>
        <v>1.4953271028037385</v>
      </c>
      <c r="N25" s="213">
        <f t="shared" si="5"/>
        <v>9.5327102803738324</v>
      </c>
      <c r="O25" s="213">
        <f t="shared" si="5"/>
        <v>12.523364485981309</v>
      </c>
      <c r="P25" s="214"/>
      <c r="Q25" s="212">
        <f t="shared" si="6"/>
        <v>1.5409570154095702</v>
      </c>
      <c r="R25" s="213">
        <f t="shared" si="6"/>
        <v>2.1086780210867802</v>
      </c>
      <c r="S25" s="213">
        <f t="shared" si="6"/>
        <v>6.3260340632603409</v>
      </c>
      <c r="T25" s="214">
        <f t="shared" si="6"/>
        <v>9.8945660989456599</v>
      </c>
    </row>
    <row r="26" spans="1:20" ht="12.75" customHeight="1">
      <c r="A26" s="18" t="s">
        <v>41</v>
      </c>
      <c r="B26" s="219">
        <f t="shared" si="4"/>
        <v>10.875608061153578</v>
      </c>
      <c r="C26" s="221">
        <f t="shared" si="4"/>
        <v>32.835302293259204</v>
      </c>
      <c r="D26" s="221">
        <f t="shared" si="4"/>
        <v>56.289089645587211</v>
      </c>
      <c r="E26" s="217">
        <f t="shared" si="4"/>
        <v>100</v>
      </c>
      <c r="F26" s="218"/>
      <c r="G26" s="219">
        <f>G15/$J$15*100</f>
        <v>6.4347826086956523</v>
      </c>
      <c r="H26" s="221">
        <f>H15/$J$15*100</f>
        <v>12</v>
      </c>
      <c r="I26" s="221">
        <f t="shared" si="7"/>
        <v>81.565217391304344</v>
      </c>
      <c r="J26" s="217">
        <f t="shared" si="7"/>
        <v>100</v>
      </c>
      <c r="K26" s="218"/>
      <c r="L26" s="219">
        <f t="shared" si="5"/>
        <v>10.093457943925234</v>
      </c>
      <c r="M26" s="221">
        <f t="shared" si="5"/>
        <v>29.158878504672899</v>
      </c>
      <c r="N26" s="221">
        <f t="shared" si="5"/>
        <v>60.747663551401864</v>
      </c>
      <c r="O26" s="217">
        <f t="shared" si="5"/>
        <v>100</v>
      </c>
      <c r="P26" s="218"/>
      <c r="Q26" s="219">
        <f t="shared" si="6"/>
        <v>13.625304136253041</v>
      </c>
      <c r="R26" s="221">
        <f t="shared" si="6"/>
        <v>45.742092457420924</v>
      </c>
      <c r="S26" s="221">
        <f t="shared" si="6"/>
        <v>40.632603406326034</v>
      </c>
      <c r="T26" s="218">
        <f t="shared" si="6"/>
        <v>100</v>
      </c>
    </row>
    <row r="27" spans="1:20" ht="12.75" customHeight="1">
      <c r="A27" s="302" t="s">
        <v>153</v>
      </c>
      <c r="B27" s="302"/>
      <c r="C27" s="302"/>
      <c r="D27" s="302"/>
      <c r="E27" s="302"/>
      <c r="F27" s="302"/>
      <c r="G27" s="302"/>
      <c r="H27" s="302"/>
      <c r="I27" s="302"/>
      <c r="J27" s="302"/>
      <c r="K27" s="302"/>
      <c r="L27" s="302"/>
      <c r="M27" s="302"/>
      <c r="N27" s="302"/>
      <c r="O27" s="302"/>
      <c r="P27" s="302"/>
      <c r="Q27" s="302"/>
      <c r="R27" s="302"/>
      <c r="S27" s="302"/>
      <c r="T27" s="302"/>
    </row>
    <row r="28" spans="1:20" ht="12.75" customHeight="1">
      <c r="A28" s="303" t="s">
        <v>45</v>
      </c>
      <c r="B28" s="303"/>
      <c r="C28" s="303"/>
      <c r="D28" s="303"/>
      <c r="E28" s="303"/>
      <c r="F28" s="303"/>
      <c r="G28" s="303"/>
      <c r="H28" s="303"/>
      <c r="I28" s="303"/>
      <c r="J28" s="303"/>
      <c r="K28" s="303"/>
      <c r="L28" s="303"/>
      <c r="M28" s="303"/>
      <c r="N28" s="303"/>
      <c r="O28" s="303"/>
      <c r="P28" s="303"/>
      <c r="Q28" s="303"/>
      <c r="R28" s="303"/>
      <c r="S28" s="303"/>
      <c r="T28" s="303"/>
    </row>
    <row r="29" spans="1:20" ht="12.75" customHeight="1">
      <c r="A29" s="304" t="s">
        <v>131</v>
      </c>
      <c r="B29" s="304"/>
      <c r="C29" s="304"/>
      <c r="D29" s="304"/>
      <c r="E29" s="304"/>
      <c r="F29" s="304"/>
      <c r="G29" s="304"/>
      <c r="H29" s="304"/>
      <c r="I29" s="304"/>
      <c r="J29" s="304"/>
      <c r="K29" s="304"/>
      <c r="L29" s="304"/>
      <c r="M29" s="304"/>
      <c r="N29" s="304"/>
      <c r="O29" s="304"/>
      <c r="P29" s="304"/>
      <c r="Q29" s="304"/>
      <c r="R29" s="304"/>
      <c r="S29" s="304"/>
      <c r="T29" s="304"/>
    </row>
    <row r="31" spans="1:20" ht="12.75" customHeight="1">
      <c r="A31" s="22"/>
    </row>
  </sheetData>
  <mergeCells count="24">
    <mergeCell ref="G14:H14"/>
    <mergeCell ref="A1:T1"/>
    <mergeCell ref="A2:T2"/>
    <mergeCell ref="A3:A5"/>
    <mergeCell ref="B3:E3"/>
    <mergeCell ref="G3:J3"/>
    <mergeCell ref="L3:O3"/>
    <mergeCell ref="Q3:T3"/>
    <mergeCell ref="B5:T5"/>
    <mergeCell ref="B6:T6"/>
    <mergeCell ref="G8:H8"/>
    <mergeCell ref="G9:H9"/>
    <mergeCell ref="B11:T11"/>
    <mergeCell ref="G13:H13"/>
    <mergeCell ref="G25:H25"/>
    <mergeCell ref="A27:T27"/>
    <mergeCell ref="A28:T28"/>
    <mergeCell ref="A29:T29"/>
    <mergeCell ref="B16:T16"/>
    <mergeCell ref="B17:T17"/>
    <mergeCell ref="G19:H19"/>
    <mergeCell ref="G20:H20"/>
    <mergeCell ref="B22:T22"/>
    <mergeCell ref="G24:H24"/>
  </mergeCells>
  <hyperlinks>
    <hyperlink ref="A1:T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workbookViewId="0">
      <selection sqref="A1:J1"/>
    </sheetView>
  </sheetViews>
  <sheetFormatPr baseColWidth="10" defaultRowHeight="12.75"/>
  <cols>
    <col min="1" max="1" width="22.85546875" style="52" customWidth="1"/>
    <col min="2" max="10" width="11.42578125" style="66"/>
    <col min="11" max="16384" width="11.42578125" style="52"/>
  </cols>
  <sheetData>
    <row r="1" spans="1:11" s="1" customFormat="1" ht="25.5" customHeight="1">
      <c r="A1" s="320" t="s">
        <v>208</v>
      </c>
      <c r="B1" s="320"/>
      <c r="C1" s="320"/>
      <c r="D1" s="320"/>
      <c r="E1" s="320"/>
      <c r="F1" s="320"/>
      <c r="G1" s="320"/>
      <c r="H1" s="320"/>
      <c r="I1" s="320"/>
      <c r="J1" s="320"/>
    </row>
    <row r="2" spans="1:11" s="50" customFormat="1" ht="30" customHeight="1">
      <c r="A2" s="323" t="s">
        <v>154</v>
      </c>
      <c r="B2" s="323"/>
      <c r="C2" s="323"/>
      <c r="D2" s="323"/>
      <c r="E2" s="323"/>
      <c r="F2" s="323"/>
      <c r="G2" s="323"/>
      <c r="H2" s="323"/>
      <c r="I2" s="323"/>
      <c r="J2" s="323"/>
      <c r="K2" s="49"/>
    </row>
    <row r="3" spans="1:11" ht="12.75" customHeight="1">
      <c r="A3" s="324" t="s">
        <v>81</v>
      </c>
      <c r="B3" s="51" t="s">
        <v>50</v>
      </c>
      <c r="C3" s="51" t="s">
        <v>51</v>
      </c>
      <c r="D3" s="327" t="s">
        <v>82</v>
      </c>
      <c r="E3" s="328"/>
      <c r="F3" s="328"/>
      <c r="G3" s="328"/>
      <c r="H3" s="328"/>
      <c r="I3" s="328"/>
      <c r="J3" s="328"/>
    </row>
    <row r="4" spans="1:11">
      <c r="A4" s="325"/>
      <c r="B4" s="327" t="s">
        <v>83</v>
      </c>
      <c r="C4" s="329"/>
      <c r="D4" s="332" t="s">
        <v>84</v>
      </c>
      <c r="E4" s="333"/>
      <c r="F4" s="333"/>
      <c r="G4" s="333"/>
      <c r="H4" s="334"/>
      <c r="I4" s="334"/>
      <c r="J4" s="334"/>
    </row>
    <row r="5" spans="1:11">
      <c r="A5" s="325"/>
      <c r="B5" s="330"/>
      <c r="C5" s="331"/>
      <c r="D5" s="53">
        <v>2008</v>
      </c>
      <c r="E5" s="53">
        <v>2009</v>
      </c>
      <c r="F5" s="53">
        <v>2010</v>
      </c>
      <c r="G5" s="54">
        <v>2011</v>
      </c>
      <c r="H5" s="54">
        <v>2012</v>
      </c>
      <c r="I5" s="54">
        <v>2013</v>
      </c>
      <c r="J5" s="54">
        <v>2014</v>
      </c>
    </row>
    <row r="6" spans="1:11">
      <c r="A6" s="326"/>
      <c r="B6" s="335" t="s">
        <v>85</v>
      </c>
      <c r="C6" s="336"/>
      <c r="D6" s="337" t="s">
        <v>86</v>
      </c>
      <c r="E6" s="338"/>
      <c r="F6" s="338"/>
      <c r="G6" s="338"/>
      <c r="H6" s="339"/>
      <c r="I6" s="339"/>
      <c r="J6" s="339"/>
    </row>
    <row r="7" spans="1:11">
      <c r="A7" s="55" t="s">
        <v>87</v>
      </c>
      <c r="B7" s="56">
        <v>91.5</v>
      </c>
      <c r="C7" s="56">
        <v>69.400000000000006</v>
      </c>
      <c r="D7" s="56">
        <v>20.796056930700324</v>
      </c>
      <c r="E7" s="56">
        <v>23.575984099253375</v>
      </c>
      <c r="F7" s="56">
        <v>25.331773722724638</v>
      </c>
      <c r="G7" s="24">
        <v>27.308147913412856</v>
      </c>
      <c r="H7" s="24">
        <v>29.3</v>
      </c>
      <c r="I7" s="24">
        <v>31.997056016326791</v>
      </c>
      <c r="J7" s="24">
        <v>34.200000000000003</v>
      </c>
    </row>
    <row r="8" spans="1:11">
      <c r="A8" s="57" t="s">
        <v>88</v>
      </c>
      <c r="B8" s="58">
        <v>92.5</v>
      </c>
      <c r="C8" s="58">
        <v>69.900000000000006</v>
      </c>
      <c r="D8" s="58">
        <v>20.248289068535183</v>
      </c>
      <c r="E8" s="58">
        <v>24.07836927674569</v>
      </c>
      <c r="F8" s="58">
        <v>26.839406803021113</v>
      </c>
      <c r="G8" s="59">
        <v>29.806469045179739</v>
      </c>
      <c r="H8" s="59">
        <v>32.799999999999997</v>
      </c>
      <c r="I8" s="59">
        <v>36.30293426588711</v>
      </c>
      <c r="J8" s="59">
        <v>38.6</v>
      </c>
    </row>
    <row r="9" spans="1:11">
      <c r="A9" s="60" t="s">
        <v>89</v>
      </c>
      <c r="B9" s="61">
        <v>93.8</v>
      </c>
      <c r="C9" s="61">
        <v>73.599999999999994</v>
      </c>
      <c r="D9" s="61">
        <v>26.998626502850477</v>
      </c>
      <c r="E9" s="61">
        <v>30.249734837527722</v>
      </c>
      <c r="F9" s="61">
        <v>32.85574483852885</v>
      </c>
      <c r="G9" s="62">
        <v>35.780568738665743</v>
      </c>
      <c r="H9" s="62">
        <v>38.1</v>
      </c>
      <c r="I9" s="62">
        <v>39.887004618389589</v>
      </c>
      <c r="J9" s="62">
        <v>41.7</v>
      </c>
    </row>
    <row r="10" spans="1:11">
      <c r="A10" s="57" t="s">
        <v>90</v>
      </c>
      <c r="B10" s="58">
        <v>87.8</v>
      </c>
      <c r="C10" s="58">
        <v>66.5</v>
      </c>
      <c r="D10" s="58">
        <v>26.86936372745491</v>
      </c>
      <c r="E10" s="58">
        <v>29.641166209818092</v>
      </c>
      <c r="F10" s="58">
        <v>31.168208906058155</v>
      </c>
      <c r="G10" s="59">
        <v>32.196523053665906</v>
      </c>
      <c r="H10" s="59">
        <v>34.1</v>
      </c>
      <c r="I10" s="59">
        <v>35.635595639020487</v>
      </c>
      <c r="J10" s="59">
        <v>37.5</v>
      </c>
    </row>
    <row r="11" spans="1:11">
      <c r="A11" s="60" t="s">
        <v>91</v>
      </c>
      <c r="B11" s="61">
        <v>90</v>
      </c>
      <c r="C11" s="61">
        <v>76.599999999999994</v>
      </c>
      <c r="D11" s="61">
        <v>25.217992343683537</v>
      </c>
      <c r="E11" s="61">
        <v>26.940713168258078</v>
      </c>
      <c r="F11" s="61">
        <v>27.75667405297035</v>
      </c>
      <c r="G11" s="62">
        <v>29.596805076864165</v>
      </c>
      <c r="H11" s="62">
        <v>31.8</v>
      </c>
      <c r="I11" s="62">
        <v>34.758921274856988</v>
      </c>
      <c r="J11" s="62">
        <v>36.1</v>
      </c>
    </row>
    <row r="12" spans="1:11">
      <c r="A12" s="57" t="s">
        <v>92</v>
      </c>
      <c r="B12" s="58">
        <v>86.1</v>
      </c>
      <c r="C12" s="58">
        <v>56.6</v>
      </c>
      <c r="D12" s="58">
        <v>17.597414257496858</v>
      </c>
      <c r="E12" s="58">
        <v>18.281335522714834</v>
      </c>
      <c r="F12" s="58">
        <v>18.556885158063938</v>
      </c>
      <c r="G12" s="59">
        <v>20.861172976985895</v>
      </c>
      <c r="H12" s="59">
        <v>22</v>
      </c>
      <c r="I12" s="59">
        <v>24.804313793703255</v>
      </c>
      <c r="J12" s="59">
        <v>26.1</v>
      </c>
    </row>
    <row r="13" spans="1:11">
      <c r="A13" s="60" t="s">
        <v>93</v>
      </c>
      <c r="B13" s="61">
        <v>92.8</v>
      </c>
      <c r="C13" s="61">
        <v>71.5</v>
      </c>
      <c r="D13" s="61">
        <v>22.29120649513462</v>
      </c>
      <c r="E13" s="61">
        <v>26.676202395851959</v>
      </c>
      <c r="F13" s="61">
        <v>27.62271968694251</v>
      </c>
      <c r="G13" s="62">
        <v>29.886131386861315</v>
      </c>
      <c r="H13" s="62">
        <v>32.4</v>
      </c>
      <c r="I13" s="62">
        <v>35.154656227601038</v>
      </c>
      <c r="J13" s="62">
        <v>37.299999999999997</v>
      </c>
    </row>
    <row r="14" spans="1:11">
      <c r="A14" s="57" t="s">
        <v>94</v>
      </c>
      <c r="B14" s="58">
        <v>91.4</v>
      </c>
      <c r="C14" s="58">
        <v>66.900000000000006</v>
      </c>
      <c r="D14" s="58">
        <v>20.124826093677537</v>
      </c>
      <c r="E14" s="58">
        <v>22.838168059277944</v>
      </c>
      <c r="F14" s="58">
        <v>24.886939043716904</v>
      </c>
      <c r="G14" s="59">
        <v>26.408826900289441</v>
      </c>
      <c r="H14" s="59">
        <v>28.7</v>
      </c>
      <c r="I14" s="59">
        <v>30.177254000191628</v>
      </c>
      <c r="J14" s="59">
        <v>32.5</v>
      </c>
    </row>
    <row r="15" spans="1:11">
      <c r="A15" s="60" t="s">
        <v>95</v>
      </c>
      <c r="B15" s="61">
        <v>90</v>
      </c>
      <c r="C15" s="61">
        <v>75.400000000000006</v>
      </c>
      <c r="D15" s="61">
        <v>20.232096503282943</v>
      </c>
      <c r="E15" s="61">
        <v>23.052097740894421</v>
      </c>
      <c r="F15" s="61">
        <v>23.423558521406612</v>
      </c>
      <c r="G15" s="62">
        <v>22.329482513055861</v>
      </c>
      <c r="H15" s="62">
        <v>25</v>
      </c>
      <c r="I15" s="62">
        <v>26.170382165605094</v>
      </c>
      <c r="J15" s="62">
        <v>27.7</v>
      </c>
    </row>
    <row r="16" spans="1:11">
      <c r="A16" s="57" t="s">
        <v>96</v>
      </c>
      <c r="B16" s="58">
        <v>89.3</v>
      </c>
      <c r="C16" s="58">
        <v>66.900000000000006</v>
      </c>
      <c r="D16" s="58">
        <v>18.518347280657142</v>
      </c>
      <c r="E16" s="58">
        <v>21.191425081956677</v>
      </c>
      <c r="F16" s="58">
        <v>22.833834943766831</v>
      </c>
      <c r="G16" s="59">
        <v>24.709530026109661</v>
      </c>
      <c r="H16" s="59">
        <v>26.6</v>
      </c>
      <c r="I16" s="59">
        <v>28.979468502997825</v>
      </c>
      <c r="J16" s="59">
        <v>31.9</v>
      </c>
    </row>
    <row r="17" spans="1:10">
      <c r="A17" s="60" t="s">
        <v>97</v>
      </c>
      <c r="B17" s="61">
        <v>91</v>
      </c>
      <c r="C17" s="61">
        <v>64.900000000000006</v>
      </c>
      <c r="D17" s="61">
        <v>16.357236662289093</v>
      </c>
      <c r="E17" s="61">
        <v>18.11430817284819</v>
      </c>
      <c r="F17" s="61">
        <v>19.218369272328669</v>
      </c>
      <c r="G17" s="62">
        <v>20.202380203638093</v>
      </c>
      <c r="H17" s="62">
        <v>21.4</v>
      </c>
      <c r="I17" s="62">
        <v>25.09954445180546</v>
      </c>
      <c r="J17" s="62">
        <v>26.8</v>
      </c>
    </row>
    <row r="18" spans="1:10">
      <c r="A18" s="57" t="s">
        <v>98</v>
      </c>
      <c r="B18" s="58">
        <v>89.9</v>
      </c>
      <c r="C18" s="58">
        <v>65.8</v>
      </c>
      <c r="D18" s="58">
        <v>16.888557862396425</v>
      </c>
      <c r="E18" s="58">
        <v>19.662575693792299</v>
      </c>
      <c r="F18" s="58">
        <v>21.162982200544754</v>
      </c>
      <c r="G18" s="59">
        <v>22.779189858756151</v>
      </c>
      <c r="H18" s="59">
        <v>24.1</v>
      </c>
      <c r="I18" s="59">
        <v>26.593516521304199</v>
      </c>
      <c r="J18" s="59">
        <v>29.4</v>
      </c>
    </row>
    <row r="19" spans="1:10">
      <c r="A19" s="60" t="s">
        <v>99</v>
      </c>
      <c r="B19" s="61">
        <v>88.9</v>
      </c>
      <c r="C19" s="61">
        <v>62.9</v>
      </c>
      <c r="D19" s="61">
        <v>11.972618049734562</v>
      </c>
      <c r="E19" s="61">
        <v>13.959867186372167</v>
      </c>
      <c r="F19" s="61">
        <v>15.326917633739033</v>
      </c>
      <c r="G19" s="62">
        <v>17.494356659142213</v>
      </c>
      <c r="H19" s="62">
        <v>18.100000000000001</v>
      </c>
      <c r="I19" s="62">
        <v>20.122663551401871</v>
      </c>
      <c r="J19" s="62">
        <v>23</v>
      </c>
    </row>
    <row r="20" spans="1:10">
      <c r="A20" s="57" t="s">
        <v>100</v>
      </c>
      <c r="B20" s="58">
        <v>92.3</v>
      </c>
      <c r="C20" s="58">
        <v>77.599999999999994</v>
      </c>
      <c r="D20" s="58">
        <v>26.700764290488507</v>
      </c>
      <c r="E20" s="58">
        <v>30.724782213357582</v>
      </c>
      <c r="F20" s="58">
        <v>32.737739021401502</v>
      </c>
      <c r="G20" s="59">
        <v>35.612817011881589</v>
      </c>
      <c r="H20" s="59">
        <v>38.200000000000003</v>
      </c>
      <c r="I20" s="59">
        <v>40.96551724137931</v>
      </c>
      <c r="J20" s="59">
        <v>44.2</v>
      </c>
    </row>
    <row r="21" spans="1:10">
      <c r="A21" s="60" t="s">
        <v>101</v>
      </c>
      <c r="B21" s="61">
        <v>90.3</v>
      </c>
      <c r="C21" s="61">
        <v>71.400000000000006</v>
      </c>
      <c r="D21" s="61">
        <v>17.200655478329661</v>
      </c>
      <c r="E21" s="61">
        <v>18.904573028464768</v>
      </c>
      <c r="F21" s="61">
        <v>19.335260115606935</v>
      </c>
      <c r="G21" s="62">
        <v>21.488388667814931</v>
      </c>
      <c r="H21" s="62">
        <v>22.5</v>
      </c>
      <c r="I21" s="62">
        <v>25.349764838959338</v>
      </c>
      <c r="J21" s="62">
        <v>27.9</v>
      </c>
    </row>
    <row r="22" spans="1:10">
      <c r="A22" s="57" t="s">
        <v>102</v>
      </c>
      <c r="B22" s="58">
        <v>92</v>
      </c>
      <c r="C22" s="58">
        <v>72.900000000000006</v>
      </c>
      <c r="D22" s="58">
        <v>18.180615574565657</v>
      </c>
      <c r="E22" s="58">
        <v>19.641472426219039</v>
      </c>
      <c r="F22" s="58">
        <v>21.587385950925679</v>
      </c>
      <c r="G22" s="59">
        <v>23.425999718719233</v>
      </c>
      <c r="H22" s="59">
        <v>24.3</v>
      </c>
      <c r="I22" s="59">
        <v>26.684080285949957</v>
      </c>
      <c r="J22" s="59">
        <v>29.4</v>
      </c>
    </row>
    <row r="23" spans="1:10">
      <c r="A23" s="63" t="s">
        <v>103</v>
      </c>
      <c r="B23" s="64">
        <v>90.2</v>
      </c>
      <c r="C23" s="64">
        <v>76.8</v>
      </c>
      <c r="D23" s="64">
        <v>24.907685206554351</v>
      </c>
      <c r="E23" s="64">
        <v>28.177287290850838</v>
      </c>
      <c r="F23" s="64">
        <v>29.109374108518285</v>
      </c>
      <c r="G23" s="65">
        <v>31.839746968898258</v>
      </c>
      <c r="H23" s="65">
        <v>34.5</v>
      </c>
      <c r="I23" s="65">
        <v>36.870193963043732</v>
      </c>
      <c r="J23" s="65">
        <v>40.5</v>
      </c>
    </row>
    <row r="24" spans="1:10" ht="12.75" customHeight="1">
      <c r="A24" s="321" t="s">
        <v>104</v>
      </c>
      <c r="B24" s="321"/>
      <c r="C24" s="321"/>
      <c r="D24" s="321"/>
      <c r="E24" s="321"/>
      <c r="F24" s="321"/>
      <c r="G24" s="321"/>
      <c r="H24" s="321"/>
      <c r="I24" s="321"/>
      <c r="J24" s="321"/>
    </row>
    <row r="25" spans="1:10" ht="12.75" customHeight="1">
      <c r="A25" s="322" t="s">
        <v>105</v>
      </c>
      <c r="B25" s="322"/>
      <c r="C25" s="322"/>
      <c r="D25" s="322"/>
      <c r="E25" s="322"/>
      <c r="F25" s="322"/>
      <c r="G25" s="322"/>
      <c r="H25" s="322"/>
      <c r="I25" s="322"/>
      <c r="J25" s="322"/>
    </row>
    <row r="28" spans="1:10">
      <c r="A28" s="67"/>
    </row>
  </sheetData>
  <mergeCells count="10">
    <mergeCell ref="A1:J1"/>
    <mergeCell ref="A24:J24"/>
    <mergeCell ref="A25:J25"/>
    <mergeCell ref="A2:J2"/>
    <mergeCell ref="A3:A6"/>
    <mergeCell ref="D3:J3"/>
    <mergeCell ref="B4:C5"/>
    <mergeCell ref="D4:J4"/>
    <mergeCell ref="B6:C6"/>
    <mergeCell ref="D6:J6"/>
  </mergeCells>
  <hyperlinks>
    <hyperlink ref="A1:J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7"/>
  <sheetViews>
    <sheetView showGridLines="0" zoomScaleNormal="100" workbookViewId="0">
      <selection sqref="A1:J1"/>
    </sheetView>
  </sheetViews>
  <sheetFormatPr baseColWidth="10" defaultRowHeight="12.75"/>
  <cols>
    <col min="1" max="1" width="10" style="52" customWidth="1"/>
    <col min="2" max="19" width="10" style="66" customWidth="1"/>
    <col min="20" max="16384" width="11.42578125" style="52"/>
  </cols>
  <sheetData>
    <row r="1" spans="1:20" s="1" customFormat="1" ht="25.5" customHeight="1">
      <c r="A1" s="320" t="s">
        <v>208</v>
      </c>
      <c r="B1" s="320"/>
      <c r="C1" s="320"/>
      <c r="D1" s="320"/>
      <c r="E1" s="320"/>
      <c r="F1" s="320"/>
      <c r="G1" s="320"/>
      <c r="H1" s="320"/>
      <c r="I1" s="320"/>
      <c r="J1" s="320"/>
      <c r="K1" s="320"/>
      <c r="L1" s="320"/>
      <c r="M1" s="320"/>
      <c r="N1" s="320"/>
      <c r="O1" s="320"/>
      <c r="P1" s="320"/>
      <c r="Q1" s="320"/>
      <c r="R1" s="320"/>
      <c r="S1" s="320"/>
    </row>
    <row r="2" spans="1:20" s="50" customFormat="1" ht="15" customHeight="1">
      <c r="A2" s="267" t="s">
        <v>155</v>
      </c>
      <c r="B2" s="267"/>
      <c r="C2" s="267"/>
      <c r="D2" s="267"/>
      <c r="E2" s="267"/>
      <c r="F2" s="267"/>
      <c r="G2" s="267"/>
      <c r="H2" s="267"/>
      <c r="I2" s="267"/>
      <c r="J2" s="267"/>
      <c r="K2" s="347"/>
      <c r="L2" s="347"/>
      <c r="M2" s="347"/>
      <c r="N2" s="347"/>
      <c r="O2" s="347"/>
      <c r="P2" s="347"/>
      <c r="Q2" s="347"/>
      <c r="R2" s="347"/>
      <c r="S2" s="347"/>
    </row>
    <row r="3" spans="1:20" ht="12.75" customHeight="1">
      <c r="A3" s="269" t="s">
        <v>106</v>
      </c>
      <c r="B3" s="340" t="s">
        <v>84</v>
      </c>
      <c r="C3" s="340"/>
      <c r="D3" s="340"/>
      <c r="E3" s="340"/>
      <c r="F3" s="340"/>
      <c r="G3" s="340"/>
      <c r="H3" s="340"/>
      <c r="I3" s="340"/>
      <c r="J3" s="340"/>
      <c r="K3" s="350"/>
      <c r="L3" s="350"/>
      <c r="M3" s="350"/>
      <c r="N3" s="350"/>
      <c r="O3" s="350"/>
      <c r="P3" s="350"/>
      <c r="Q3" s="350"/>
      <c r="R3" s="350"/>
      <c r="S3" s="351"/>
    </row>
    <row r="4" spans="1:20" ht="12.75" customHeight="1">
      <c r="A4" s="348"/>
      <c r="B4" s="340">
        <v>2009</v>
      </c>
      <c r="C4" s="340"/>
      <c r="D4" s="340"/>
      <c r="E4" s="341">
        <v>2010</v>
      </c>
      <c r="F4" s="352"/>
      <c r="G4" s="353"/>
      <c r="H4" s="340">
        <v>2011</v>
      </c>
      <c r="I4" s="340"/>
      <c r="J4" s="340"/>
      <c r="K4" s="341">
        <v>2012</v>
      </c>
      <c r="L4" s="352"/>
      <c r="M4" s="353"/>
      <c r="N4" s="131">
        <v>2013</v>
      </c>
      <c r="O4" s="133"/>
      <c r="P4" s="134"/>
      <c r="Q4" s="340">
        <v>2014</v>
      </c>
      <c r="R4" s="340"/>
      <c r="S4" s="341"/>
    </row>
    <row r="5" spans="1:20" ht="12.75" customHeight="1">
      <c r="A5" s="348"/>
      <c r="B5" s="260" t="s">
        <v>13</v>
      </c>
      <c r="C5" s="260" t="s">
        <v>50</v>
      </c>
      <c r="D5" s="260" t="s">
        <v>51</v>
      </c>
      <c r="E5" s="260" t="s">
        <v>13</v>
      </c>
      <c r="F5" s="260" t="s">
        <v>50</v>
      </c>
      <c r="G5" s="260" t="s">
        <v>51</v>
      </c>
      <c r="H5" s="260" t="s">
        <v>13</v>
      </c>
      <c r="I5" s="260" t="s">
        <v>50</v>
      </c>
      <c r="J5" s="260" t="s">
        <v>51</v>
      </c>
      <c r="K5" s="260" t="s">
        <v>13</v>
      </c>
      <c r="L5" s="260" t="s">
        <v>50</v>
      </c>
      <c r="M5" s="260" t="s">
        <v>51</v>
      </c>
      <c r="N5" s="260" t="s">
        <v>13</v>
      </c>
      <c r="O5" s="260" t="s">
        <v>50</v>
      </c>
      <c r="P5" s="260" t="s">
        <v>51</v>
      </c>
      <c r="Q5" s="260" t="s">
        <v>13</v>
      </c>
      <c r="R5" s="260" t="s">
        <v>50</v>
      </c>
      <c r="S5" s="136" t="s">
        <v>51</v>
      </c>
    </row>
    <row r="6" spans="1:20" ht="12.75" customHeight="1">
      <c r="A6" s="349"/>
      <c r="B6" s="342" t="s">
        <v>64</v>
      </c>
      <c r="C6" s="343"/>
      <c r="D6" s="343"/>
      <c r="E6" s="343"/>
      <c r="F6" s="343"/>
      <c r="G6" s="343"/>
      <c r="H6" s="343"/>
      <c r="I6" s="343"/>
      <c r="J6" s="343"/>
      <c r="K6" s="343"/>
      <c r="L6" s="343"/>
      <c r="M6" s="343"/>
      <c r="N6" s="343"/>
      <c r="O6" s="343"/>
      <c r="P6" s="343"/>
      <c r="Q6" s="343"/>
      <c r="R6" s="343"/>
      <c r="S6" s="343"/>
    </row>
    <row r="7" spans="1:20" ht="12.75" customHeight="1">
      <c r="A7" s="69"/>
      <c r="B7" s="356" t="s">
        <v>107</v>
      </c>
      <c r="C7" s="356"/>
      <c r="D7" s="356"/>
      <c r="E7" s="356"/>
      <c r="F7" s="356"/>
      <c r="G7" s="356"/>
      <c r="H7" s="356"/>
      <c r="I7" s="356"/>
      <c r="J7" s="356"/>
      <c r="K7" s="356"/>
      <c r="L7" s="356"/>
      <c r="M7" s="356"/>
      <c r="N7" s="356"/>
      <c r="O7" s="356"/>
      <c r="P7" s="356"/>
      <c r="Q7" s="356"/>
      <c r="R7" s="356"/>
      <c r="S7" s="356"/>
    </row>
    <row r="8" spans="1:20" ht="12.75" customHeight="1">
      <c r="A8" s="70" t="s">
        <v>13</v>
      </c>
      <c r="B8" s="71">
        <v>784047</v>
      </c>
      <c r="C8" s="137">
        <v>153141</v>
      </c>
      <c r="D8" s="120">
        <v>630906</v>
      </c>
      <c r="E8" s="71">
        <v>810231</v>
      </c>
      <c r="F8" s="137">
        <v>167659</v>
      </c>
      <c r="G8" s="120">
        <v>642572</v>
      </c>
      <c r="H8" s="71">
        <v>800173</v>
      </c>
      <c r="I8" s="137">
        <v>176719</v>
      </c>
      <c r="J8" s="120">
        <v>623454</v>
      </c>
      <c r="K8" s="71">
        <v>834359</v>
      </c>
      <c r="L8" s="137">
        <v>194275</v>
      </c>
      <c r="M8" s="120">
        <v>640084</v>
      </c>
      <c r="N8" s="71">
        <v>874578</v>
      </c>
      <c r="O8" s="137">
        <v>217545</v>
      </c>
      <c r="P8" s="120">
        <v>657033</v>
      </c>
      <c r="Q8" s="119">
        <v>932953</v>
      </c>
      <c r="R8" s="137">
        <v>244459</v>
      </c>
      <c r="S8" s="137">
        <v>688494</v>
      </c>
    </row>
    <row r="9" spans="1:20" ht="12.75" customHeight="1">
      <c r="A9" s="69"/>
      <c r="B9" s="357" t="s">
        <v>108</v>
      </c>
      <c r="C9" s="357"/>
      <c r="D9" s="357"/>
      <c r="E9" s="357"/>
      <c r="F9" s="357"/>
      <c r="G9" s="357"/>
      <c r="H9" s="357"/>
      <c r="I9" s="357"/>
      <c r="J9" s="357"/>
      <c r="K9" s="357"/>
      <c r="L9" s="357"/>
      <c r="M9" s="357"/>
      <c r="N9" s="357"/>
      <c r="O9" s="357"/>
      <c r="P9" s="357"/>
      <c r="Q9" s="357"/>
      <c r="R9" s="357"/>
      <c r="S9" s="357"/>
    </row>
    <row r="10" spans="1:20" s="74" customFormat="1" ht="12.75" customHeight="1">
      <c r="A10" s="3">
        <v>1</v>
      </c>
      <c r="B10" s="26">
        <v>705</v>
      </c>
      <c r="C10" s="111">
        <v>422</v>
      </c>
      <c r="D10" s="106">
        <v>283</v>
      </c>
      <c r="E10" s="26">
        <v>526</v>
      </c>
      <c r="F10" s="111">
        <v>288</v>
      </c>
      <c r="G10" s="106">
        <v>238</v>
      </c>
      <c r="H10" s="26">
        <v>504</v>
      </c>
      <c r="I10" s="111">
        <v>314</v>
      </c>
      <c r="J10" s="106">
        <v>190</v>
      </c>
      <c r="K10" s="26">
        <v>552</v>
      </c>
      <c r="L10" s="111">
        <v>366</v>
      </c>
      <c r="M10" s="106">
        <v>186</v>
      </c>
      <c r="N10" s="26">
        <v>1702</v>
      </c>
      <c r="O10" s="111">
        <v>1376</v>
      </c>
      <c r="P10" s="111">
        <v>326</v>
      </c>
      <c r="Q10" s="26">
        <v>2037</v>
      </c>
      <c r="R10" s="111">
        <v>1716</v>
      </c>
      <c r="S10" s="111">
        <v>321</v>
      </c>
    </row>
    <row r="11" spans="1:20" s="74" customFormat="1" ht="12.75" customHeight="1">
      <c r="A11" s="112">
        <v>2</v>
      </c>
      <c r="B11" s="138">
        <v>119668</v>
      </c>
      <c r="C11" s="117">
        <v>114252</v>
      </c>
      <c r="D11" s="115">
        <v>5416</v>
      </c>
      <c r="E11" s="138">
        <v>132347</v>
      </c>
      <c r="F11" s="117">
        <v>127379</v>
      </c>
      <c r="G11" s="115">
        <v>4968</v>
      </c>
      <c r="H11" s="138">
        <v>140679</v>
      </c>
      <c r="I11" s="117">
        <v>135924</v>
      </c>
      <c r="J11" s="115">
        <v>4755</v>
      </c>
      <c r="K11" s="138">
        <v>156380</v>
      </c>
      <c r="L11" s="117">
        <v>151500</v>
      </c>
      <c r="M11" s="115">
        <v>4880</v>
      </c>
      <c r="N11" s="138">
        <v>176052</v>
      </c>
      <c r="O11" s="117">
        <v>170326</v>
      </c>
      <c r="P11" s="117">
        <v>5726</v>
      </c>
      <c r="Q11" s="138">
        <v>198301</v>
      </c>
      <c r="R11" s="117">
        <v>192412</v>
      </c>
      <c r="S11" s="117">
        <v>5889</v>
      </c>
    </row>
    <row r="12" spans="1:20" s="114" customFormat="1" ht="12.75" customHeight="1">
      <c r="A12" s="3">
        <v>3</v>
      </c>
      <c r="B12" s="26">
        <v>8021</v>
      </c>
      <c r="C12" s="111">
        <v>5577</v>
      </c>
      <c r="D12" s="106">
        <v>2444</v>
      </c>
      <c r="E12" s="26">
        <v>8925</v>
      </c>
      <c r="F12" s="111">
        <v>6526</v>
      </c>
      <c r="G12" s="106">
        <v>2399</v>
      </c>
      <c r="H12" s="26">
        <v>9107</v>
      </c>
      <c r="I12" s="111">
        <v>6863</v>
      </c>
      <c r="J12" s="106">
        <v>2244</v>
      </c>
      <c r="K12" s="26">
        <v>9927</v>
      </c>
      <c r="L12" s="111">
        <v>7608</v>
      </c>
      <c r="M12" s="106">
        <v>2319</v>
      </c>
      <c r="N12" s="26">
        <v>11231</v>
      </c>
      <c r="O12" s="111">
        <v>8607</v>
      </c>
      <c r="P12" s="111">
        <v>2624</v>
      </c>
      <c r="Q12" s="26">
        <v>12610</v>
      </c>
      <c r="R12" s="111">
        <v>9933</v>
      </c>
      <c r="S12" s="111">
        <v>2677</v>
      </c>
    </row>
    <row r="13" spans="1:20" s="74" customFormat="1" ht="12.75" customHeight="1">
      <c r="A13" s="112">
        <v>4</v>
      </c>
      <c r="B13" s="138">
        <v>6547</v>
      </c>
      <c r="C13" s="117">
        <v>4072</v>
      </c>
      <c r="D13" s="115">
        <v>2475</v>
      </c>
      <c r="E13" s="138">
        <v>7111</v>
      </c>
      <c r="F13" s="117">
        <v>4674</v>
      </c>
      <c r="G13" s="115">
        <v>2437</v>
      </c>
      <c r="H13" s="138">
        <v>7236</v>
      </c>
      <c r="I13" s="117">
        <v>4812</v>
      </c>
      <c r="J13" s="115">
        <v>2424</v>
      </c>
      <c r="K13" s="138">
        <v>7718</v>
      </c>
      <c r="L13" s="117">
        <v>5272</v>
      </c>
      <c r="M13" s="115">
        <v>2446</v>
      </c>
      <c r="N13" s="138">
        <v>8675</v>
      </c>
      <c r="O13" s="117">
        <v>5868</v>
      </c>
      <c r="P13" s="117">
        <v>2807</v>
      </c>
      <c r="Q13" s="138">
        <v>9799</v>
      </c>
      <c r="R13" s="117">
        <v>6760</v>
      </c>
      <c r="S13" s="117">
        <v>3039</v>
      </c>
      <c r="T13" s="73"/>
    </row>
    <row r="14" spans="1:20" s="114" customFormat="1" ht="12.75" customHeight="1">
      <c r="A14" s="3">
        <v>5</v>
      </c>
      <c r="B14" s="26">
        <v>4906</v>
      </c>
      <c r="C14" s="111">
        <v>2604</v>
      </c>
      <c r="D14" s="106">
        <v>2302</v>
      </c>
      <c r="E14" s="26">
        <v>5176</v>
      </c>
      <c r="F14" s="111">
        <v>2839</v>
      </c>
      <c r="G14" s="106">
        <v>2337</v>
      </c>
      <c r="H14" s="26">
        <v>5332</v>
      </c>
      <c r="I14" s="111">
        <v>2858</v>
      </c>
      <c r="J14" s="106">
        <v>2474</v>
      </c>
      <c r="K14" s="26">
        <v>5685</v>
      </c>
      <c r="L14" s="111">
        <v>3110</v>
      </c>
      <c r="M14" s="106">
        <v>2575</v>
      </c>
      <c r="N14" s="26">
        <v>6358</v>
      </c>
      <c r="O14" s="111">
        <v>3346</v>
      </c>
      <c r="P14" s="111">
        <v>3012</v>
      </c>
      <c r="Q14" s="26">
        <v>6719</v>
      </c>
      <c r="R14" s="111">
        <v>3733</v>
      </c>
      <c r="S14" s="111">
        <v>2986</v>
      </c>
    </row>
    <row r="15" spans="1:20" s="74" customFormat="1" ht="12.75" customHeight="1">
      <c r="A15" s="112">
        <v>6</v>
      </c>
      <c r="B15" s="138">
        <v>7349</v>
      </c>
      <c r="C15" s="117">
        <v>3647</v>
      </c>
      <c r="D15" s="115">
        <v>3702</v>
      </c>
      <c r="E15" s="138">
        <v>7978</v>
      </c>
      <c r="F15" s="117">
        <v>3985</v>
      </c>
      <c r="G15" s="115">
        <v>3993</v>
      </c>
      <c r="H15" s="138">
        <v>7395</v>
      </c>
      <c r="I15" s="117">
        <v>3649</v>
      </c>
      <c r="J15" s="115">
        <v>3746</v>
      </c>
      <c r="K15" s="138">
        <v>8016</v>
      </c>
      <c r="L15" s="117">
        <v>4027</v>
      </c>
      <c r="M15" s="115">
        <v>3989</v>
      </c>
      <c r="N15" s="138">
        <v>8776</v>
      </c>
      <c r="O15" s="117">
        <v>4298</v>
      </c>
      <c r="P15" s="117">
        <v>4478</v>
      </c>
      <c r="Q15" s="138">
        <v>9387</v>
      </c>
      <c r="R15" s="117">
        <v>4682</v>
      </c>
      <c r="S15" s="117">
        <v>4705</v>
      </c>
    </row>
    <row r="16" spans="1:20" s="114" customFormat="1" ht="12.75" customHeight="1">
      <c r="A16" s="3">
        <v>7</v>
      </c>
      <c r="B16" s="26">
        <v>7168</v>
      </c>
      <c r="C16" s="111">
        <v>2885</v>
      </c>
      <c r="D16" s="106">
        <v>4283</v>
      </c>
      <c r="E16" s="26">
        <v>7366</v>
      </c>
      <c r="F16" s="111">
        <v>2908</v>
      </c>
      <c r="G16" s="106">
        <v>4458</v>
      </c>
      <c r="H16" s="26">
        <v>7618</v>
      </c>
      <c r="I16" s="111">
        <v>2936</v>
      </c>
      <c r="J16" s="106">
        <v>4682</v>
      </c>
      <c r="K16" s="26">
        <v>7872</v>
      </c>
      <c r="L16" s="111">
        <v>3035</v>
      </c>
      <c r="M16" s="106">
        <v>4837</v>
      </c>
      <c r="N16" s="26">
        <v>8892</v>
      </c>
      <c r="O16" s="111">
        <v>3495</v>
      </c>
      <c r="P16" s="111">
        <v>5397</v>
      </c>
      <c r="Q16" s="26">
        <v>9584</v>
      </c>
      <c r="R16" s="111">
        <v>3760</v>
      </c>
      <c r="S16" s="111">
        <v>5824</v>
      </c>
    </row>
    <row r="17" spans="1:19" s="74" customFormat="1" ht="12.75" customHeight="1">
      <c r="A17" s="112">
        <v>8</v>
      </c>
      <c r="B17" s="138">
        <v>6720</v>
      </c>
      <c r="C17" s="117">
        <v>1855</v>
      </c>
      <c r="D17" s="115">
        <v>4865</v>
      </c>
      <c r="E17" s="138">
        <v>7154</v>
      </c>
      <c r="F17" s="117">
        <v>1941</v>
      </c>
      <c r="G17" s="115">
        <v>5213</v>
      </c>
      <c r="H17" s="138">
        <v>7052</v>
      </c>
      <c r="I17" s="117">
        <v>1822</v>
      </c>
      <c r="J17" s="115">
        <v>5230</v>
      </c>
      <c r="K17" s="138">
        <v>7723</v>
      </c>
      <c r="L17" s="117">
        <v>1872</v>
      </c>
      <c r="M17" s="115">
        <v>5851</v>
      </c>
      <c r="N17" s="138">
        <v>8431</v>
      </c>
      <c r="O17" s="117">
        <v>2256</v>
      </c>
      <c r="P17" s="117">
        <v>6175</v>
      </c>
      <c r="Q17" s="138">
        <v>9137</v>
      </c>
      <c r="R17" s="117">
        <v>2456</v>
      </c>
      <c r="S17" s="117">
        <v>6681</v>
      </c>
    </row>
    <row r="18" spans="1:19" s="114" customFormat="1" ht="12.75" customHeight="1">
      <c r="A18" s="3">
        <v>9</v>
      </c>
      <c r="B18" s="26">
        <v>6336</v>
      </c>
      <c r="C18" s="111">
        <v>1507</v>
      </c>
      <c r="D18" s="106">
        <v>4829</v>
      </c>
      <c r="E18" s="26">
        <v>6734</v>
      </c>
      <c r="F18" s="111">
        <v>1447</v>
      </c>
      <c r="G18" s="106">
        <v>5287</v>
      </c>
      <c r="H18" s="26">
        <v>6990</v>
      </c>
      <c r="I18" s="111">
        <v>1462</v>
      </c>
      <c r="J18" s="106">
        <v>5528</v>
      </c>
      <c r="K18" s="26">
        <v>7444</v>
      </c>
      <c r="L18" s="111">
        <v>1458</v>
      </c>
      <c r="M18" s="106">
        <v>5986</v>
      </c>
      <c r="N18" s="26">
        <v>7960</v>
      </c>
      <c r="O18" s="111">
        <v>1656</v>
      </c>
      <c r="P18" s="111">
        <v>6304</v>
      </c>
      <c r="Q18" s="26">
        <v>8759</v>
      </c>
      <c r="R18" s="111">
        <v>1702</v>
      </c>
      <c r="S18" s="111">
        <v>7057</v>
      </c>
    </row>
    <row r="19" spans="1:19" s="74" customFormat="1" ht="12.75" customHeight="1">
      <c r="A19" s="112">
        <v>10</v>
      </c>
      <c r="B19" s="138">
        <v>12019</v>
      </c>
      <c r="C19" s="117">
        <v>2142</v>
      </c>
      <c r="D19" s="115">
        <v>9877</v>
      </c>
      <c r="E19" s="138">
        <v>14156</v>
      </c>
      <c r="F19" s="117">
        <v>2061</v>
      </c>
      <c r="G19" s="115">
        <v>12095</v>
      </c>
      <c r="H19" s="138">
        <v>15125</v>
      </c>
      <c r="I19" s="117">
        <v>1948</v>
      </c>
      <c r="J19" s="115">
        <v>13177</v>
      </c>
      <c r="K19" s="138">
        <v>15725</v>
      </c>
      <c r="L19" s="117">
        <v>1956</v>
      </c>
      <c r="M19" s="115">
        <v>13769</v>
      </c>
      <c r="N19" s="138">
        <v>17124</v>
      </c>
      <c r="O19" s="117">
        <v>2183</v>
      </c>
      <c r="P19" s="117">
        <v>14941</v>
      </c>
      <c r="Q19" s="138">
        <v>18913</v>
      </c>
      <c r="R19" s="117">
        <v>2321</v>
      </c>
      <c r="S19" s="117">
        <v>16592</v>
      </c>
    </row>
    <row r="20" spans="1:19" s="114" customFormat="1" ht="12.75" customHeight="1">
      <c r="A20" s="3">
        <v>11</v>
      </c>
      <c r="B20" s="26">
        <v>14087</v>
      </c>
      <c r="C20" s="111">
        <v>2864</v>
      </c>
      <c r="D20" s="106">
        <v>11223</v>
      </c>
      <c r="E20" s="26">
        <v>15297</v>
      </c>
      <c r="F20" s="111">
        <v>2728</v>
      </c>
      <c r="G20" s="106">
        <v>12569</v>
      </c>
      <c r="H20" s="26">
        <v>15876</v>
      </c>
      <c r="I20" s="111">
        <v>2399</v>
      </c>
      <c r="J20" s="106">
        <v>13477</v>
      </c>
      <c r="K20" s="26">
        <v>16868</v>
      </c>
      <c r="L20" s="111">
        <v>2257</v>
      </c>
      <c r="M20" s="106">
        <v>14611</v>
      </c>
      <c r="N20" s="26">
        <v>18263</v>
      </c>
      <c r="O20" s="111">
        <v>2472</v>
      </c>
      <c r="P20" s="111">
        <v>15791</v>
      </c>
      <c r="Q20" s="26">
        <v>20462</v>
      </c>
      <c r="R20" s="111">
        <v>2587</v>
      </c>
      <c r="S20" s="111">
        <v>17875</v>
      </c>
    </row>
    <row r="21" spans="1:19" s="74" customFormat="1" ht="12.75" customHeight="1">
      <c r="A21" s="112">
        <v>12</v>
      </c>
      <c r="B21" s="138">
        <v>575723</v>
      </c>
      <c r="C21" s="117">
        <v>11284</v>
      </c>
      <c r="D21" s="115">
        <v>564439</v>
      </c>
      <c r="E21" s="138">
        <v>583642</v>
      </c>
      <c r="F21" s="117">
        <v>10860</v>
      </c>
      <c r="G21" s="115">
        <v>572782</v>
      </c>
      <c r="H21" s="138">
        <v>563827</v>
      </c>
      <c r="I21" s="117">
        <v>11699</v>
      </c>
      <c r="J21" s="115">
        <v>552128</v>
      </c>
      <c r="K21" s="138">
        <v>576881</v>
      </c>
      <c r="L21" s="117">
        <v>11782</v>
      </c>
      <c r="M21" s="115">
        <v>565099</v>
      </c>
      <c r="N21" s="138">
        <v>588040</v>
      </c>
      <c r="O21" s="117">
        <v>11640</v>
      </c>
      <c r="P21" s="117">
        <v>576400</v>
      </c>
      <c r="Q21" s="138">
        <v>614482</v>
      </c>
      <c r="R21" s="117">
        <v>12362</v>
      </c>
      <c r="S21" s="117">
        <v>602120</v>
      </c>
    </row>
    <row r="22" spans="1:19" s="114" customFormat="1" ht="12.75" customHeight="1">
      <c r="A22" s="3">
        <v>13</v>
      </c>
      <c r="B22" s="26">
        <v>279</v>
      </c>
      <c r="C22" s="111">
        <v>6</v>
      </c>
      <c r="D22" s="106">
        <v>273</v>
      </c>
      <c r="E22" s="26">
        <v>287</v>
      </c>
      <c r="F22" s="111">
        <v>4</v>
      </c>
      <c r="G22" s="106">
        <v>283</v>
      </c>
      <c r="H22" s="26">
        <v>290</v>
      </c>
      <c r="I22" s="111">
        <v>9</v>
      </c>
      <c r="J22" s="106">
        <v>281</v>
      </c>
      <c r="K22" s="26">
        <v>283</v>
      </c>
      <c r="L22" s="111">
        <v>5</v>
      </c>
      <c r="M22" s="106">
        <v>278</v>
      </c>
      <c r="N22" s="26">
        <v>314</v>
      </c>
      <c r="O22" s="111">
        <v>7</v>
      </c>
      <c r="P22" s="111">
        <v>307</v>
      </c>
      <c r="Q22" s="26">
        <v>321</v>
      </c>
      <c r="R22" s="111">
        <v>13</v>
      </c>
      <c r="S22" s="111">
        <v>308</v>
      </c>
    </row>
    <row r="23" spans="1:19" s="74" customFormat="1" ht="12.75" customHeight="1">
      <c r="A23" s="113">
        <v>14</v>
      </c>
      <c r="B23" s="139">
        <v>14519</v>
      </c>
      <c r="C23" s="118">
        <v>24</v>
      </c>
      <c r="D23" s="116">
        <v>14495</v>
      </c>
      <c r="E23" s="139">
        <v>13530</v>
      </c>
      <c r="F23" s="118">
        <v>18</v>
      </c>
      <c r="G23" s="116">
        <v>13512</v>
      </c>
      <c r="H23" s="139">
        <v>13142</v>
      </c>
      <c r="I23" s="118">
        <v>24</v>
      </c>
      <c r="J23" s="116">
        <v>13118</v>
      </c>
      <c r="K23" s="139">
        <v>13285</v>
      </c>
      <c r="L23" s="118">
        <v>27</v>
      </c>
      <c r="M23" s="116">
        <v>13258</v>
      </c>
      <c r="N23" s="139">
        <v>12760</v>
      </c>
      <c r="O23" s="118">
        <v>15</v>
      </c>
      <c r="P23" s="118">
        <v>12745</v>
      </c>
      <c r="Q23" s="139">
        <v>12442</v>
      </c>
      <c r="R23" s="118">
        <v>22</v>
      </c>
      <c r="S23" s="118">
        <v>12420</v>
      </c>
    </row>
    <row r="24" spans="1:19" s="74" customFormat="1" ht="12.75" customHeight="1">
      <c r="A24" s="76"/>
      <c r="B24" s="344" t="s">
        <v>109</v>
      </c>
      <c r="C24" s="344"/>
      <c r="D24" s="344"/>
      <c r="E24" s="344"/>
      <c r="F24" s="344"/>
      <c r="G24" s="344"/>
      <c r="H24" s="344"/>
      <c r="I24" s="344"/>
      <c r="J24" s="344"/>
      <c r="K24" s="344"/>
      <c r="L24" s="344"/>
      <c r="M24" s="344"/>
      <c r="N24" s="344"/>
      <c r="O24" s="344"/>
      <c r="P24" s="344"/>
      <c r="Q24" s="344"/>
      <c r="R24" s="344"/>
      <c r="S24" s="344"/>
    </row>
    <row r="25" spans="1:19" s="74" customFormat="1" ht="12.75" customHeight="1">
      <c r="A25" s="68" t="s">
        <v>13</v>
      </c>
      <c r="B25" s="164">
        <v>100</v>
      </c>
      <c r="C25" s="163">
        <v>100</v>
      </c>
      <c r="D25" s="121">
        <v>100</v>
      </c>
      <c r="E25" s="164">
        <v>100</v>
      </c>
      <c r="F25" s="163">
        <v>100</v>
      </c>
      <c r="G25" s="125">
        <v>100</v>
      </c>
      <c r="H25" s="164">
        <v>100</v>
      </c>
      <c r="I25" s="163">
        <v>100</v>
      </c>
      <c r="J25" s="121">
        <v>100</v>
      </c>
      <c r="K25" s="164">
        <v>100</v>
      </c>
      <c r="L25" s="163">
        <v>100</v>
      </c>
      <c r="M25" s="121">
        <v>100</v>
      </c>
      <c r="N25" s="164">
        <v>100</v>
      </c>
      <c r="O25" s="163">
        <v>100</v>
      </c>
      <c r="P25" s="125">
        <v>100</v>
      </c>
      <c r="Q25" s="164">
        <v>100</v>
      </c>
      <c r="R25" s="163">
        <v>100</v>
      </c>
      <c r="S25" s="125">
        <v>100</v>
      </c>
    </row>
    <row r="26" spans="1:19" s="74" customFormat="1" ht="12.75" customHeight="1">
      <c r="A26" s="4">
        <v>1</v>
      </c>
      <c r="B26" s="59">
        <v>8.9918078890678751E-2</v>
      </c>
      <c r="C26" s="126">
        <v>0.27556304320854635</v>
      </c>
      <c r="D26" s="122">
        <v>4.4856127537224247E-2</v>
      </c>
      <c r="E26" s="59">
        <f t="shared" ref="E26:G39" si="0">E10/E$8*100</f>
        <v>6.4919757451887175E-2</v>
      </c>
      <c r="F26" s="126">
        <f t="shared" si="0"/>
        <v>0.17177723832302469</v>
      </c>
      <c r="G26" s="126">
        <f t="shared" si="0"/>
        <v>3.7038650921608789E-2</v>
      </c>
      <c r="H26" s="59">
        <v>6.2986379195498973E-2</v>
      </c>
      <c r="I26" s="126">
        <v>0.17768321459492187</v>
      </c>
      <c r="J26" s="122">
        <v>3.0475383909638883E-2</v>
      </c>
      <c r="K26" s="59">
        <f>K10/834359*100</f>
        <v>6.6158572029546031E-2</v>
      </c>
      <c r="L26" s="126">
        <f>L10/194275*100</f>
        <v>0.18839274224681507</v>
      </c>
      <c r="M26" s="122">
        <f>M10/640084*100</f>
        <v>2.9058686047456272E-2</v>
      </c>
      <c r="N26" s="59">
        <f>N10/874578*100</f>
        <v>0.19460814244126884</v>
      </c>
      <c r="O26" s="126">
        <f>O10/217545*100</f>
        <v>0.63251281344089727</v>
      </c>
      <c r="P26" s="126">
        <f>P10/657033*100</f>
        <v>4.9616990318598918E-2</v>
      </c>
      <c r="Q26" s="59">
        <f>Q10/932953*100</f>
        <v>0.21833897313155112</v>
      </c>
      <c r="R26" s="126">
        <f>R10/244459*100</f>
        <v>0.70195820157981503</v>
      </c>
      <c r="S26" s="126">
        <f>S10/688494*100</f>
        <v>4.662349998692799E-2</v>
      </c>
    </row>
    <row r="27" spans="1:19" s="74" customFormat="1" ht="12.75" customHeight="1">
      <c r="A27" s="72">
        <v>2</v>
      </c>
      <c r="B27" s="165">
        <v>15.262860517290417</v>
      </c>
      <c r="C27" s="78">
        <v>74.605755480243701</v>
      </c>
      <c r="D27" s="123">
        <v>0.85844800968765556</v>
      </c>
      <c r="E27" s="165">
        <f t="shared" si="0"/>
        <v>16.33447745149223</v>
      </c>
      <c r="F27" s="78">
        <f t="shared" si="0"/>
        <v>75.975044584543625</v>
      </c>
      <c r="G27" s="78">
        <f t="shared" si="0"/>
        <v>0.77314293184265726</v>
      </c>
      <c r="H27" s="165">
        <v>17.581073092943651</v>
      </c>
      <c r="I27" s="78">
        <v>76.915328855414529</v>
      </c>
      <c r="J27" s="123">
        <v>0.76268658152806779</v>
      </c>
      <c r="K27" s="165">
        <f t="shared" ref="K27:K38" si="1">K11/834359*100</f>
        <v>18.742531691993495</v>
      </c>
      <c r="L27" s="78">
        <f t="shared" ref="L27:L38" si="2">L11/194275*100</f>
        <v>77.982241667739032</v>
      </c>
      <c r="M27" s="123">
        <f t="shared" ref="M27:M38" si="3">M11/640084*100</f>
        <v>0.76239993500853009</v>
      </c>
      <c r="N27" s="165">
        <f t="shared" ref="N27:N38" si="4">N11/874578*100</f>
        <v>20.129936952450212</v>
      </c>
      <c r="O27" s="78">
        <f t="shared" ref="O27:O38" si="5">O11/217545*100</f>
        <v>78.294605713760362</v>
      </c>
      <c r="P27" s="78">
        <f t="shared" ref="P27:P38" si="6">P11/657033*100</f>
        <v>0.87149351706839684</v>
      </c>
      <c r="Q27" s="165">
        <f t="shared" ref="Q27:Q38" si="7">Q11/932953*100</f>
        <v>21.255197207147628</v>
      </c>
      <c r="R27" s="78">
        <f t="shared" ref="R27:R38" si="8">R11/244459*100</f>
        <v>78.709313218167466</v>
      </c>
      <c r="S27" s="78">
        <f t="shared" ref="S27:S38" si="9">S11/688494*100</f>
        <v>0.85534514461999678</v>
      </c>
    </row>
    <row r="28" spans="1:19" s="74" customFormat="1" ht="12.75" customHeight="1">
      <c r="A28" s="4">
        <v>3</v>
      </c>
      <c r="B28" s="59">
        <v>1.0230254053647294</v>
      </c>
      <c r="C28" s="126">
        <v>3.6417419241091542</v>
      </c>
      <c r="D28" s="122">
        <v>0.38737941943807797</v>
      </c>
      <c r="E28" s="59">
        <f t="shared" si="0"/>
        <v>1.1015377096161465</v>
      </c>
      <c r="F28" s="126">
        <f t="shared" si="0"/>
        <v>3.8924245045002062</v>
      </c>
      <c r="G28" s="126">
        <f t="shared" si="0"/>
        <v>0.37334337630646841</v>
      </c>
      <c r="H28" s="59">
        <v>1.1381288796297799</v>
      </c>
      <c r="I28" s="126">
        <v>3.8835665661304106</v>
      </c>
      <c r="J28" s="122">
        <v>0.35993032364857713</v>
      </c>
      <c r="K28" s="59">
        <f t="shared" si="1"/>
        <v>1.1897756241617816</v>
      </c>
      <c r="L28" s="126">
        <f t="shared" si="2"/>
        <v>3.9160983142452706</v>
      </c>
      <c r="M28" s="122">
        <f t="shared" si="3"/>
        <v>0.36229619862393059</v>
      </c>
      <c r="N28" s="59">
        <f t="shared" si="4"/>
        <v>1.284162190222027</v>
      </c>
      <c r="O28" s="126">
        <f t="shared" si="5"/>
        <v>3.9564228090739846</v>
      </c>
      <c r="P28" s="126">
        <f t="shared" si="6"/>
        <v>0.39937111225767963</v>
      </c>
      <c r="Q28" s="59">
        <f t="shared" si="7"/>
        <v>1.3516222146238879</v>
      </c>
      <c r="R28" s="126">
        <f t="shared" si="8"/>
        <v>4.0632580514523911</v>
      </c>
      <c r="S28" s="126">
        <f t="shared" si="9"/>
        <v>0.38881965565422505</v>
      </c>
    </row>
    <row r="29" spans="1:19" s="74" customFormat="1" ht="12.75" customHeight="1">
      <c r="A29" s="72">
        <v>4</v>
      </c>
      <c r="B29" s="165">
        <v>0.83502647162733878</v>
      </c>
      <c r="C29" s="78">
        <v>2.6589874690644568</v>
      </c>
      <c r="D29" s="123">
        <v>0.39229298817890468</v>
      </c>
      <c r="E29" s="165">
        <f t="shared" si="0"/>
        <v>0.87765094152161549</v>
      </c>
      <c r="F29" s="78">
        <f t="shared" si="0"/>
        <v>2.7878014302840883</v>
      </c>
      <c r="G29" s="78">
        <f t="shared" si="0"/>
        <v>0.37925711048722949</v>
      </c>
      <c r="H29" s="165">
        <v>0.90430444416394962</v>
      </c>
      <c r="I29" s="78">
        <v>2.7229669701616688</v>
      </c>
      <c r="J29" s="123">
        <v>0.38880173998402445</v>
      </c>
      <c r="K29" s="165">
        <f t="shared" si="1"/>
        <v>0.92502148355803682</v>
      </c>
      <c r="L29" s="78">
        <f t="shared" si="2"/>
        <v>2.7136790631836312</v>
      </c>
      <c r="M29" s="123">
        <f t="shared" si="3"/>
        <v>0.38213734447353787</v>
      </c>
      <c r="N29" s="165">
        <f t="shared" si="4"/>
        <v>0.99190695398237783</v>
      </c>
      <c r="O29" s="78">
        <f t="shared" si="5"/>
        <v>2.6973729573191751</v>
      </c>
      <c r="P29" s="78">
        <f t="shared" si="6"/>
        <v>0.42722359455308939</v>
      </c>
      <c r="Q29" s="165">
        <f t="shared" si="7"/>
        <v>1.0503208628944867</v>
      </c>
      <c r="R29" s="78">
        <f t="shared" si="8"/>
        <v>2.7652898850113927</v>
      </c>
      <c r="S29" s="78">
        <f t="shared" si="9"/>
        <v>0.44139818211923415</v>
      </c>
    </row>
    <row r="30" spans="1:19" s="74" customFormat="1" ht="12.75" customHeight="1">
      <c r="A30" s="4">
        <v>5</v>
      </c>
      <c r="B30" s="59">
        <v>0.62572779437967363</v>
      </c>
      <c r="C30" s="126">
        <v>1.7003937547750112</v>
      </c>
      <c r="D30" s="122">
        <v>0.36487210456074282</v>
      </c>
      <c r="E30" s="59">
        <f t="shared" si="0"/>
        <v>0.63883016078130805</v>
      </c>
      <c r="F30" s="126">
        <f t="shared" si="0"/>
        <v>1.6933179847189832</v>
      </c>
      <c r="G30" s="126">
        <f t="shared" si="0"/>
        <v>0.36369465211680563</v>
      </c>
      <c r="H30" s="59">
        <v>0.66635590053650895</v>
      </c>
      <c r="I30" s="126">
        <v>1.6172567748798943</v>
      </c>
      <c r="J30" s="122">
        <v>0.39682157785498207</v>
      </c>
      <c r="K30" s="59">
        <f t="shared" si="1"/>
        <v>0.68136138041298766</v>
      </c>
      <c r="L30" s="126">
        <f t="shared" si="2"/>
        <v>1.6008235748294943</v>
      </c>
      <c r="M30" s="122">
        <f t="shared" si="3"/>
        <v>0.40229094931290271</v>
      </c>
      <c r="N30" s="59">
        <f t="shared" si="4"/>
        <v>0.72697918310316523</v>
      </c>
      <c r="O30" s="126">
        <f t="shared" si="5"/>
        <v>1.5380725826840425</v>
      </c>
      <c r="P30" s="126">
        <f t="shared" si="6"/>
        <v>0.45842446269822062</v>
      </c>
      <c r="Q30" s="59">
        <f t="shared" si="7"/>
        <v>0.72018633307358459</v>
      </c>
      <c r="R30" s="126">
        <f t="shared" si="8"/>
        <v>1.5270454350218237</v>
      </c>
      <c r="S30" s="126">
        <f t="shared" si="9"/>
        <v>0.43370022106220246</v>
      </c>
    </row>
    <row r="31" spans="1:19" s="74" customFormat="1" ht="12.75" customHeight="1">
      <c r="A31" s="72">
        <v>6</v>
      </c>
      <c r="B31" s="165">
        <v>0.93731625782638028</v>
      </c>
      <c r="C31" s="78">
        <v>2.381465446875755</v>
      </c>
      <c r="D31" s="123">
        <v>0.58677520898517366</v>
      </c>
      <c r="E31" s="165">
        <f t="shared" si="0"/>
        <v>0.9846574618843269</v>
      </c>
      <c r="F31" s="78">
        <f t="shared" si="0"/>
        <v>2.3768482455460189</v>
      </c>
      <c r="G31" s="78">
        <f t="shared" si="0"/>
        <v>0.62140896273102475</v>
      </c>
      <c r="H31" s="165">
        <v>0.92417514712443438</v>
      </c>
      <c r="I31" s="78">
        <v>2.064860032028248</v>
      </c>
      <c r="J31" s="123">
        <v>0.60084625329214347</v>
      </c>
      <c r="K31" s="165">
        <f t="shared" si="1"/>
        <v>0.9607375242551468</v>
      </c>
      <c r="L31" s="78">
        <f t="shared" si="2"/>
        <v>2.0728348989833996</v>
      </c>
      <c r="M31" s="123">
        <f t="shared" si="3"/>
        <v>0.62319945507152186</v>
      </c>
      <c r="N31" s="165">
        <f t="shared" si="4"/>
        <v>1.0034553807664954</v>
      </c>
      <c r="O31" s="78">
        <f t="shared" si="5"/>
        <v>1.9756831919832678</v>
      </c>
      <c r="P31" s="78">
        <f t="shared" si="6"/>
        <v>0.68154871977511022</v>
      </c>
      <c r="Q31" s="165">
        <f t="shared" si="7"/>
        <v>1.0061600102041581</v>
      </c>
      <c r="R31" s="78">
        <f t="shared" si="8"/>
        <v>1.9152495919561154</v>
      </c>
      <c r="S31" s="78">
        <f t="shared" si="9"/>
        <v>0.68337559949687288</v>
      </c>
    </row>
    <row r="32" spans="1:19" s="74" customFormat="1" ht="12.75" customHeight="1">
      <c r="A32" s="4">
        <v>7</v>
      </c>
      <c r="B32" s="59">
        <v>0.91423090707572385</v>
      </c>
      <c r="C32" s="126">
        <v>1.8838847859162473</v>
      </c>
      <c r="D32" s="122">
        <v>0.67886499732131256</v>
      </c>
      <c r="E32" s="59">
        <f t="shared" si="0"/>
        <v>0.90912344751064822</v>
      </c>
      <c r="F32" s="126">
        <f t="shared" si="0"/>
        <v>1.7344729480672079</v>
      </c>
      <c r="G32" s="126">
        <f t="shared" si="0"/>
        <v>0.69377439415349562</v>
      </c>
      <c r="H32" s="59">
        <v>0.95204412045895082</v>
      </c>
      <c r="I32" s="126">
        <v>1.6613946434735369</v>
      </c>
      <c r="J32" s="122">
        <v>0.75097761823646969</v>
      </c>
      <c r="K32" s="59">
        <f t="shared" si="1"/>
        <v>0.94347876633439565</v>
      </c>
      <c r="L32" s="126">
        <f t="shared" si="2"/>
        <v>1.5622185046969501</v>
      </c>
      <c r="M32" s="122">
        <f t="shared" si="3"/>
        <v>0.75568206672874183</v>
      </c>
      <c r="N32" s="59">
        <f t="shared" si="4"/>
        <v>1.0167189204393432</v>
      </c>
      <c r="O32" s="126">
        <f t="shared" si="5"/>
        <v>1.6065641591394884</v>
      </c>
      <c r="P32" s="126">
        <f t="shared" si="6"/>
        <v>0.82141992867938141</v>
      </c>
      <c r="Q32" s="59">
        <f t="shared" si="7"/>
        <v>1.0272757577284173</v>
      </c>
      <c r="R32" s="126">
        <f t="shared" si="8"/>
        <v>1.5380902318998277</v>
      </c>
      <c r="S32" s="126">
        <f t="shared" si="9"/>
        <v>0.8459042489840144</v>
      </c>
    </row>
    <row r="33" spans="1:21" s="74" customFormat="1" ht="12.75" customHeight="1">
      <c r="A33" s="72">
        <v>8</v>
      </c>
      <c r="B33" s="165">
        <v>0.85709147538349106</v>
      </c>
      <c r="C33" s="78">
        <v>1.2113020027295107</v>
      </c>
      <c r="D33" s="123">
        <v>0.77111328787489741</v>
      </c>
      <c r="E33" s="165">
        <f t="shared" si="0"/>
        <v>0.88295806998251114</v>
      </c>
      <c r="F33" s="78">
        <f t="shared" si="0"/>
        <v>1.1577070124478852</v>
      </c>
      <c r="G33" s="78">
        <f t="shared" si="0"/>
        <v>0.81127095485019585</v>
      </c>
      <c r="H33" s="165">
        <v>0.88130941683860864</v>
      </c>
      <c r="I33" s="78">
        <v>1.0310153407386868</v>
      </c>
      <c r="J33" s="123">
        <v>0.83887504130216506</v>
      </c>
      <c r="K33" s="165">
        <f t="shared" si="1"/>
        <v>0.92562074598584054</v>
      </c>
      <c r="L33" s="78">
        <f t="shared" si="2"/>
        <v>0.9635825505083</v>
      </c>
      <c r="M33" s="123">
        <f t="shared" si="3"/>
        <v>0.91409877453584221</v>
      </c>
      <c r="N33" s="165">
        <f t="shared" si="4"/>
        <v>0.96400778432569767</v>
      </c>
      <c r="O33" s="78">
        <f t="shared" si="5"/>
        <v>1.03702682203682</v>
      </c>
      <c r="P33" s="78">
        <f t="shared" si="6"/>
        <v>0.93983102827407461</v>
      </c>
      <c r="Q33" s="165">
        <f t="shared" si="7"/>
        <v>0.97936337629012404</v>
      </c>
      <c r="R33" s="78">
        <f t="shared" si="8"/>
        <v>1.0046674493473344</v>
      </c>
      <c r="S33" s="78">
        <f t="shared" si="9"/>
        <v>0.97037882683073495</v>
      </c>
      <c r="U33" s="167"/>
    </row>
    <row r="34" spans="1:21" s="74" customFormat="1" ht="12.75" customHeight="1">
      <c r="A34" s="4">
        <v>9</v>
      </c>
      <c r="B34" s="59">
        <v>0.80811481964729159</v>
      </c>
      <c r="C34" s="126">
        <v>0.98406044103146773</v>
      </c>
      <c r="D34" s="122">
        <v>0.76540720804684059</v>
      </c>
      <c r="E34" s="59">
        <f t="shared" si="0"/>
        <v>0.83112100129469246</v>
      </c>
      <c r="F34" s="126">
        <f t="shared" si="0"/>
        <v>0.86306133282436381</v>
      </c>
      <c r="G34" s="126">
        <f t="shared" si="0"/>
        <v>0.82278717404430957</v>
      </c>
      <c r="H34" s="59">
        <v>0.87356109241376545</v>
      </c>
      <c r="I34" s="126">
        <v>0.827302101075719</v>
      </c>
      <c r="J34" s="122">
        <v>0.88667327501307236</v>
      </c>
      <c r="K34" s="59">
        <f t="shared" si="1"/>
        <v>0.89218190251438534</v>
      </c>
      <c r="L34" s="126">
        <f t="shared" si="2"/>
        <v>0.75048256337665686</v>
      </c>
      <c r="M34" s="122">
        <f t="shared" si="3"/>
        <v>0.93518975634447976</v>
      </c>
      <c r="N34" s="59">
        <f t="shared" si="4"/>
        <v>0.91015323961956518</v>
      </c>
      <c r="O34" s="126">
        <f t="shared" si="5"/>
        <v>0.76122181617596352</v>
      </c>
      <c r="P34" s="126">
        <f t="shared" si="6"/>
        <v>0.95946474530198644</v>
      </c>
      <c r="Q34" s="59">
        <f t="shared" si="7"/>
        <v>0.93884686581210408</v>
      </c>
      <c r="R34" s="126">
        <f t="shared" si="8"/>
        <v>0.69623126986529438</v>
      </c>
      <c r="S34" s="126">
        <f t="shared" si="9"/>
        <v>1.0249907769711863</v>
      </c>
    </row>
    <row r="35" spans="1:21" s="74" customFormat="1" ht="12.75" customHeight="1">
      <c r="A35" s="72">
        <v>10</v>
      </c>
      <c r="B35" s="165">
        <v>1.5329438158681814</v>
      </c>
      <c r="C35" s="78">
        <v>1.3987109918310576</v>
      </c>
      <c r="D35" s="123">
        <v>1.5655264017143602</v>
      </c>
      <c r="E35" s="165">
        <f t="shared" si="0"/>
        <v>1.7471560579637164</v>
      </c>
      <c r="F35" s="78">
        <f t="shared" si="0"/>
        <v>1.2292808617491455</v>
      </c>
      <c r="G35" s="78">
        <f t="shared" si="0"/>
        <v>1.882279339902766</v>
      </c>
      <c r="H35" s="165">
        <v>1.8902162407379404</v>
      </c>
      <c r="I35" s="78">
        <v>1.1023149746207255</v>
      </c>
      <c r="J35" s="123">
        <v>2.1135480725121663</v>
      </c>
      <c r="K35" s="165">
        <f t="shared" si="1"/>
        <v>1.8846803354431365</v>
      </c>
      <c r="L35" s="78">
        <f t="shared" si="2"/>
        <v>1.0068202290567494</v>
      </c>
      <c r="M35" s="123">
        <f t="shared" si="3"/>
        <v>2.1511239149861581</v>
      </c>
      <c r="N35" s="165">
        <f t="shared" si="4"/>
        <v>1.9579728737745519</v>
      </c>
      <c r="O35" s="78">
        <f t="shared" si="5"/>
        <v>1.0034705463237492</v>
      </c>
      <c r="P35" s="78">
        <f t="shared" si="6"/>
        <v>2.2740105900312466</v>
      </c>
      <c r="Q35" s="165">
        <f t="shared" si="7"/>
        <v>2.0272189488645194</v>
      </c>
      <c r="R35" s="78">
        <f t="shared" si="8"/>
        <v>0.94944346495731391</v>
      </c>
      <c r="S35" s="78">
        <f t="shared" si="9"/>
        <v>2.4098975444956672</v>
      </c>
    </row>
    <row r="36" spans="1:21" s="74" customFormat="1" ht="12.75" customHeight="1">
      <c r="A36" s="4">
        <v>11</v>
      </c>
      <c r="B36" s="59">
        <v>1.7967035139475056</v>
      </c>
      <c r="C36" s="126">
        <v>1.8701719330551585</v>
      </c>
      <c r="D36" s="122">
        <v>1.7788703863967057</v>
      </c>
      <c r="E36" s="59">
        <f t="shared" si="0"/>
        <v>1.887980094565624</v>
      </c>
      <c r="F36" s="126">
        <f t="shared" si="0"/>
        <v>1.6271121741153174</v>
      </c>
      <c r="G36" s="126">
        <f t="shared" si="0"/>
        <v>1.9560453925785748</v>
      </c>
      <c r="H36" s="59">
        <v>1.9840709446582177</v>
      </c>
      <c r="I36" s="126">
        <v>1.3575223943096102</v>
      </c>
      <c r="J36" s="122">
        <v>2.1616670997379117</v>
      </c>
      <c r="K36" s="59">
        <f t="shared" si="1"/>
        <v>2.0216717264390986</v>
      </c>
      <c r="L36" s="126">
        <f t="shared" si="2"/>
        <v>1.1617552438553596</v>
      </c>
      <c r="M36" s="122">
        <f t="shared" si="3"/>
        <v>2.2826691496741054</v>
      </c>
      <c r="N36" s="59">
        <f t="shared" si="4"/>
        <v>2.0882071124588086</v>
      </c>
      <c r="O36" s="126">
        <f t="shared" si="5"/>
        <v>1.1363166241467282</v>
      </c>
      <c r="P36" s="126">
        <f t="shared" si="6"/>
        <v>2.4033800433159369</v>
      </c>
      <c r="Q36" s="59">
        <f t="shared" si="7"/>
        <v>2.1932508925958758</v>
      </c>
      <c r="R36" s="126">
        <f t="shared" si="8"/>
        <v>1.0582551675332059</v>
      </c>
      <c r="S36" s="126">
        <f t="shared" si="9"/>
        <v>2.5962462998951334</v>
      </c>
    </row>
    <row r="37" spans="1:21" s="74" customFormat="1" ht="12.75" customHeight="1">
      <c r="A37" s="72">
        <v>12</v>
      </c>
      <c r="B37" s="165">
        <v>73.42965408961453</v>
      </c>
      <c r="C37" s="78">
        <v>7.3683729373583819</v>
      </c>
      <c r="D37" s="123">
        <v>89.464833113015246</v>
      </c>
      <c r="E37" s="165">
        <f t="shared" si="0"/>
        <v>72.034024864513952</v>
      </c>
      <c r="F37" s="78">
        <f t="shared" si="0"/>
        <v>6.4774333617640565</v>
      </c>
      <c r="G37" s="78">
        <f t="shared" si="0"/>
        <v>89.138960303281195</v>
      </c>
      <c r="H37" s="165">
        <v>70.463137346548805</v>
      </c>
      <c r="I37" s="78">
        <v>6.6201144189362777</v>
      </c>
      <c r="J37" s="123">
        <v>88.559540880321563</v>
      </c>
      <c r="K37" s="165">
        <f t="shared" si="1"/>
        <v>69.140621722783607</v>
      </c>
      <c r="L37" s="78">
        <f t="shared" si="2"/>
        <v>6.0645991506884576</v>
      </c>
      <c r="M37" s="123">
        <f t="shared" si="3"/>
        <v>88.285131326513394</v>
      </c>
      <c r="N37" s="165">
        <f t="shared" si="4"/>
        <v>67.236998872599131</v>
      </c>
      <c r="O37" s="78">
        <f t="shared" si="5"/>
        <v>5.3506171137006131</v>
      </c>
      <c r="P37" s="78">
        <f t="shared" si="6"/>
        <v>87.727709262700657</v>
      </c>
      <c r="Q37" s="165">
        <f t="shared" si="7"/>
        <v>65.864196803054384</v>
      </c>
      <c r="R37" s="78">
        <f t="shared" si="8"/>
        <v>5.0568807039217214</v>
      </c>
      <c r="S37" s="78">
        <f t="shared" si="9"/>
        <v>87.454647389810219</v>
      </c>
    </row>
    <row r="38" spans="1:21" s="74" customFormat="1" ht="12.75" customHeight="1">
      <c r="A38" s="4">
        <v>13</v>
      </c>
      <c r="B38" s="59">
        <v>3.558460143333244E-2</v>
      </c>
      <c r="C38" s="126">
        <v>3.9179579603110855E-3</v>
      </c>
      <c r="D38" s="122">
        <v>4.3271105362764024E-2</v>
      </c>
      <c r="E38" s="59">
        <f t="shared" si="0"/>
        <v>3.5421996936676081E-2</v>
      </c>
      <c r="F38" s="126">
        <f t="shared" si="0"/>
        <v>2.3857949767086763E-3</v>
      </c>
      <c r="G38" s="126">
        <f t="shared" si="0"/>
        <v>4.4041757188299516E-2</v>
      </c>
      <c r="H38" s="59">
        <v>3.6242162632330759E-2</v>
      </c>
      <c r="I38" s="126">
        <v>5.0928309915741939E-3</v>
      </c>
      <c r="J38" s="122">
        <v>4.5071488834781716E-2</v>
      </c>
      <c r="K38" s="59">
        <f t="shared" si="1"/>
        <v>3.3918253413698418E-2</v>
      </c>
      <c r="L38" s="126">
        <f t="shared" si="2"/>
        <v>2.5736713421696052E-3</v>
      </c>
      <c r="M38" s="122">
        <f t="shared" si="3"/>
        <v>4.3431799576305608E-2</v>
      </c>
      <c r="N38" s="59">
        <f t="shared" si="4"/>
        <v>3.5903029804088375E-2</v>
      </c>
      <c r="O38" s="126">
        <f t="shared" si="5"/>
        <v>3.2177250683766579E-3</v>
      </c>
      <c r="P38" s="126">
        <f t="shared" si="6"/>
        <v>4.6725202539294068E-2</v>
      </c>
      <c r="Q38" s="59">
        <f t="shared" si="7"/>
        <v>3.4406877945619981E-2</v>
      </c>
      <c r="R38" s="126">
        <f t="shared" si="8"/>
        <v>5.317865163483447E-3</v>
      </c>
      <c r="S38" s="126">
        <f t="shared" si="9"/>
        <v>4.4735320859731531E-2</v>
      </c>
    </row>
    <row r="39" spans="1:21" s="74" customFormat="1" ht="12.75" customHeight="1">
      <c r="A39" s="75">
        <v>14</v>
      </c>
      <c r="B39" s="166">
        <v>1.85180225165073</v>
      </c>
      <c r="C39" s="127">
        <v>1.5671831841244342E-2</v>
      </c>
      <c r="D39" s="124">
        <v>2.2974896418800896</v>
      </c>
      <c r="E39" s="166">
        <f t="shared" si="0"/>
        <v>1.6698941413004438</v>
      </c>
      <c r="F39" s="127">
        <f t="shared" si="0"/>
        <v>1.0736077395189043E-2</v>
      </c>
      <c r="G39" s="127">
        <f t="shared" si="0"/>
        <v>2.1027993750116716</v>
      </c>
      <c r="H39" s="166">
        <v>1.6423948321175545</v>
      </c>
      <c r="I39" s="127">
        <v>1.358088264419785E-2</v>
      </c>
      <c r="J39" s="124">
        <v>2.1040846638244362</v>
      </c>
      <c r="K39" s="166">
        <f>K23/834359*100</f>
        <v>1.5922402706748533</v>
      </c>
      <c r="L39" s="127">
        <f>L23/194275*100</f>
        <v>1.3897825247715868E-2</v>
      </c>
      <c r="M39" s="124">
        <f>M23/640084*100</f>
        <v>2.0712906431030924</v>
      </c>
      <c r="N39" s="166">
        <f>N23/874578*100</f>
        <v>1.4589893640132727</v>
      </c>
      <c r="O39" s="127">
        <f>O23/217545*100</f>
        <v>6.8951251465214089E-3</v>
      </c>
      <c r="P39" s="127">
        <f>P23/657033*100</f>
        <v>1.9397808024863288</v>
      </c>
      <c r="Q39" s="166">
        <f>Q23/932953*100</f>
        <v>1.3336148766336569</v>
      </c>
      <c r="R39" s="127">
        <f>R23/244459*100</f>
        <v>8.9994641228181415E-3</v>
      </c>
      <c r="S39" s="127">
        <f>S23/688494*100</f>
        <v>1.8039372892138492</v>
      </c>
    </row>
    <row r="40" spans="1:21" s="74" customFormat="1" ht="12.75" customHeight="1">
      <c r="A40" s="76"/>
      <c r="B40" s="344" t="s">
        <v>110</v>
      </c>
      <c r="C40" s="344"/>
      <c r="D40" s="344"/>
      <c r="E40" s="344"/>
      <c r="F40" s="344"/>
      <c r="G40" s="344"/>
      <c r="H40" s="344"/>
      <c r="I40" s="344"/>
      <c r="J40" s="344"/>
      <c r="K40" s="344"/>
      <c r="L40" s="344"/>
      <c r="M40" s="344"/>
      <c r="N40" s="344"/>
      <c r="O40" s="344"/>
      <c r="P40" s="344"/>
      <c r="Q40" s="344"/>
      <c r="R40" s="344"/>
      <c r="S40" s="344"/>
    </row>
    <row r="41" spans="1:21" s="80" customFormat="1" ht="12.75" customHeight="1">
      <c r="A41" s="77" t="s">
        <v>13</v>
      </c>
      <c r="B41" s="79">
        <f t="shared" ref="B41:S41" si="10">($A10*B10+$A11*B11+$A12*B12+$A13*B13+$A14*B14+$A15*B15+$A16*B16+$A17*B17+$A18*B18+$A19*B19+$A20*B20+$A21*B21+$A22*B22+$A23*B23)/B8</f>
        <v>10.089435964935776</v>
      </c>
      <c r="C41" s="128">
        <f t="shared" si="10"/>
        <v>3.4882298012942323</v>
      </c>
      <c r="D41" s="168">
        <f t="shared" si="10"/>
        <v>11.691759152710546</v>
      </c>
      <c r="E41" s="79">
        <f t="shared" si="10"/>
        <v>9.9604544876708001</v>
      </c>
      <c r="F41" s="128">
        <f t="shared" si="10"/>
        <v>3.3495010706254957</v>
      </c>
      <c r="G41" s="168">
        <f t="shared" si="10"/>
        <v>11.685375335370978</v>
      </c>
      <c r="H41" s="79">
        <f t="shared" si="10"/>
        <v>9.8245966809677405</v>
      </c>
      <c r="I41" s="128">
        <f t="shared" si="10"/>
        <v>3.300035649816941</v>
      </c>
      <c r="J41" s="168">
        <f t="shared" si="10"/>
        <v>11.673993590545573</v>
      </c>
      <c r="K41" s="79">
        <f t="shared" si="10"/>
        <v>9.6953577536767739</v>
      </c>
      <c r="L41" s="128">
        <f t="shared" si="10"/>
        <v>3.2044627461073221</v>
      </c>
      <c r="M41" s="128">
        <f t="shared" si="10"/>
        <v>11.665440785896852</v>
      </c>
      <c r="N41" s="79">
        <f t="shared" si="10"/>
        <v>9.5123728243793</v>
      </c>
      <c r="O41" s="128">
        <f t="shared" si="10"/>
        <v>3.1269806246983385</v>
      </c>
      <c r="P41" s="168">
        <f t="shared" si="10"/>
        <v>11.626589532032638</v>
      </c>
      <c r="Q41" s="78">
        <f t="shared" si="10"/>
        <v>9.3798444294621479</v>
      </c>
      <c r="R41" s="128">
        <f t="shared" si="10"/>
        <v>3.0758123039037222</v>
      </c>
      <c r="S41" s="128">
        <f t="shared" si="10"/>
        <v>11.618175321789296</v>
      </c>
    </row>
    <row r="42" spans="1:21" s="74" customFormat="1" ht="12.75" customHeight="1">
      <c r="A42" s="76"/>
      <c r="B42" s="344" t="s">
        <v>111</v>
      </c>
      <c r="C42" s="344"/>
      <c r="D42" s="344"/>
      <c r="E42" s="344"/>
      <c r="F42" s="344"/>
      <c r="G42" s="344"/>
      <c r="H42" s="344"/>
      <c r="I42" s="344"/>
      <c r="J42" s="344"/>
      <c r="K42" s="344"/>
      <c r="L42" s="344"/>
      <c r="M42" s="344"/>
      <c r="N42" s="344"/>
      <c r="O42" s="344"/>
      <c r="P42" s="344"/>
      <c r="Q42" s="344"/>
      <c r="R42" s="344"/>
      <c r="S42" s="344"/>
    </row>
    <row r="43" spans="1:21" s="74" customFormat="1" ht="12.75" customHeight="1">
      <c r="A43" s="77" t="s">
        <v>13</v>
      </c>
      <c r="B43" s="81">
        <v>100</v>
      </c>
      <c r="C43" s="129">
        <f>($A10*C10+$A11*C11+$A12*C12+$A13*C13+$A14*C14+$A15*C15+$A16*C16+$A17*C17+$A18*C18+$A19*C19+$A20*C20+$A21*C21+$A22*C22+$A23*C23)/($A10*B10+$A11*B11+$A12*B12+$A13*B13+$A14*B14+$A15*B15+$A16*B16+$A17*B17+$A18*B18+$A19*B19+$A20*B20+$A21*B21+$A22*B22+$A23*B23)*100</f>
        <v>6.752857434690096</v>
      </c>
      <c r="D43" s="169">
        <f>($A10*D10+$A11*D11+$A12*D12+$A13*D13+$A14*D14+$A15*D15+$A16*D16+$A17*D17+$A18*D18+$A19*D19+$A20*D20+$A21*D21+$A22*D22+$A23*D23)/($A10*B10+$A11*B11+$A12*B12+$A13*B13+$A14*B14+$A15*B15+$A16*B16+$A17*B17+$A18*B18+$A19*B19+$A20*B20+$A21*B21+$A22*B22+$A23*B23)*100</f>
        <v>93.2471425653099</v>
      </c>
      <c r="E43" s="81">
        <v>100</v>
      </c>
      <c r="F43" s="129">
        <f>($A10*F10+$A11*F11+$A12*F12+$A13*F13+$A14*F14+$A15*F15+$A16*F16+$A17*F17+$A18*F18+$A19*F19+$A20*F20+$A21*F21+$A22*F22+$A23*F23)/($A10*E10+$A11*E11+$A12*E12+$A13*E13+$A14*E14+$A15*E15+$A16*E16+$A17*E17+$A18*E18+$A19*E19+$A20*E20+$A21*E21+$A22*E22+$A23*E23)*100</f>
        <v>6.9585536739853406</v>
      </c>
      <c r="G43" s="129">
        <f>($A10*G10+$A11*G11+$A12*G12+$A13*G13+$A14*G14+$A15*G15+$A16*G16+$A17*G17+$A18*G18+$A19*G19+$A20*G20+$A21*G21+$A22*G22+$A23*G23)/($A10*E10+$A11*E11+$A12*E12+$A13*E13+$A14*E14+$A15*E15+$A16*E16+$A17*E17+$A18*E18+$A19*E19+$A20*E20+$A21*E21+$A22*E22+$A23*E23)*100</f>
        <v>93.04144632601465</v>
      </c>
      <c r="H43" s="82">
        <v>100</v>
      </c>
      <c r="I43" s="129">
        <f>($A10*I10+$A11*I11+$A12*I12+$A13*I13+$A14*I14+$A15*I15+$A16*I16+$A17*I17+$A18*I18+$A19*I19+$A20*I20+$A21*I21+$A22*I22+$A23*I23)/($A10*H10+$A11*H11+$A12*H12+$A13*H13+$A14*H14+$A15*H15+$A16*H16+$A17*H17+$A18*H18+$A19*H19+$A20*H20+$A21*H21+$A22*H22+$A23*H23)*100</f>
        <v>7.4182805378752352</v>
      </c>
      <c r="J43" s="169">
        <f>($A10*J10+$A11*J11+$A12*J12+$A13*J13+$A14*J14+$A15*J15+$A16*J16+$A17*J17+$A18*J18+$A19*J19+$A20*J20+$A21*J21+$A22*J22+$A23*J23)/($A10*H10+$A11*H11+$A12*H12+$A13*H13+$A14*H14+$A15*H15+$A16*H16+$A17*H17+$A18*H18+$A19*H19+$A20*H20+$A21*H21+$A22*H22+$A23*H23)*100</f>
        <v>92.581719462124767</v>
      </c>
      <c r="K43" s="82">
        <v>100</v>
      </c>
      <c r="L43" s="129">
        <f>($A10*L10+$A11*L11+$A12*L12+$A13*L13+$A14*L14+$A15*L15+$A16*L16+$A17*L17+$A18*L18+$A19*L19+$A20*L20+$A21*L21+$A22*L22+$A23*L23)/($A10*K10+$A11*K11+$A12*K12+$A13*K13+$A14*K14+$A15*K15+$A16*K16+$A17*K17+$A18*K18+$A19*K19+$A20*K20+$A21*K21+$A22*K22+$A23*K23)*100</f>
        <v>7.6958279646881493</v>
      </c>
      <c r="M43" s="169">
        <f>($A10*M10+$A11*M11+$A12*M12+$A13*M13+$A14*M14+$A15*M15+$A16*M16+$A17*M17+$A18*M18+$A19*M19+$A20*M20+$A21*M21+$A22*M22+$A23*M23)/($A10*K10+$A11*K11+$A12*K12+$A13*K13+$A14*K14+$A15*K15+$A16*K16+$A17*K17+$A18*K18+$A19*K19+$A20*K20+$A21*K21+$A22*K22+$A23*K23)*100</f>
        <v>92.304172035311851</v>
      </c>
      <c r="N43" s="82">
        <v>100</v>
      </c>
      <c r="O43" s="129">
        <f>($A10*O10+$A11*O11+$A12*O12+$A13*O13+$A14*O14+$A15*O15+$A16*O16+$A17*O17+$A18*O18+$A19*O19+$A20*O20+$A21*O21+$A22*O22+$A23*O23)/($A10*N10+$A11*N11+$A12*N12+$A13*N13+$A14*N14+$A15*N15+$A16*N16+$A17*N17+$A18*N18+$A19*N19+$A20*N20+$A21*N21+$A22*N22+$A23*N23)*100</f>
        <v>8.1768660677709875</v>
      </c>
      <c r="P43" s="169">
        <f>($A10*P10+$A11*P11+$A12*P12+$A13*P13+$A14*P14+$A15*P15+$A16*P16+$A17*P17+$A18*P18+$A19*P19+$A20*P20+$A21*P21+$A22*P22+$A23*P23)/($A10*N10+$A11*N11+$A12*N12+$A13*N13+$A14*N14+$A15*N15+$A16*N16+$A17*N17+$A18*N18+$A19*N19+$A20*N20+$A21*N21+$A22*N22+$A23*N23)*100</f>
        <v>91.823133932229013</v>
      </c>
      <c r="Q43" s="82">
        <v>100</v>
      </c>
      <c r="R43" s="129">
        <f>($A10*R10+$A11*R11+$A12*R12+$A13*R13+$A14*R14+$A15*R15+$A16*R16+$A17*R17+$A18*R18+$A19*R19+$A20*R20+$A21*R21+$A22*R22+$A23*R23)/($A10*Q10+$A11*Q11+$A12*Q12+$A13*Q13+$A14*Q14+$A15*Q15+$A16*Q16+$A17*Q17+$A18*Q18+$A19*Q19+$A20*Q20+$A21*Q21+$A22*Q22+$A23*Q23)*100</f>
        <v>8.5923203344458212</v>
      </c>
      <c r="S43" s="129">
        <f>($A10*S10+$A11*S11+$A12*S12+$A13*S13+$A14*S14+$A15*S15+$A16*S16+$A17*S17+$A18*S18+$A19*S19+$A20*S20+$A21*S21+$A22*S22+$A23*S23)/($A10*Q10+$A11*Q11+$A12*Q12+$A13*Q13+$A14*Q14+$A15*Q15+$A16*Q16+$A17*Q17+$A18*Q18+$A19*Q19+$A20*Q20+$A21*Q21+$A22*Q22+$A23*Q23)*100</f>
        <v>91.40767966555417</v>
      </c>
    </row>
    <row r="44" spans="1:21" ht="25.5" customHeight="1">
      <c r="A44" s="345" t="s">
        <v>112</v>
      </c>
      <c r="B44" s="345"/>
      <c r="C44" s="345"/>
      <c r="D44" s="345"/>
      <c r="E44" s="345"/>
      <c r="F44" s="345"/>
      <c r="G44" s="345"/>
      <c r="H44" s="345"/>
      <c r="I44" s="345"/>
      <c r="J44" s="345"/>
      <c r="K44" s="346"/>
      <c r="L44" s="346"/>
      <c r="M44" s="346"/>
      <c r="N44" s="346"/>
      <c r="O44" s="346"/>
      <c r="P44" s="346"/>
      <c r="Q44" s="346"/>
      <c r="R44" s="346"/>
      <c r="S44" s="346"/>
    </row>
    <row r="45" spans="1:21" ht="12.75" customHeight="1">
      <c r="A45" s="354" t="s">
        <v>105</v>
      </c>
      <c r="B45" s="354"/>
      <c r="C45" s="354"/>
      <c r="D45" s="354"/>
      <c r="E45" s="354"/>
      <c r="F45" s="354"/>
      <c r="G45" s="354"/>
      <c r="H45" s="354"/>
      <c r="I45" s="354"/>
      <c r="J45" s="354"/>
      <c r="K45" s="355"/>
      <c r="L45" s="355"/>
      <c r="M45" s="355"/>
      <c r="N45" s="355"/>
      <c r="O45" s="355"/>
      <c r="P45" s="355"/>
      <c r="Q45" s="355"/>
      <c r="R45" s="355"/>
      <c r="S45" s="355"/>
    </row>
    <row r="47" spans="1:21" ht="12.75" customHeight="1">
      <c r="A47" s="84"/>
    </row>
  </sheetData>
  <mergeCells count="17">
    <mergeCell ref="A45:S45"/>
    <mergeCell ref="B7:S7"/>
    <mergeCell ref="B9:S9"/>
    <mergeCell ref="B24:S24"/>
    <mergeCell ref="B40:S40"/>
    <mergeCell ref="Q4:S4"/>
    <mergeCell ref="B6:S6"/>
    <mergeCell ref="A1:S1"/>
    <mergeCell ref="B42:S42"/>
    <mergeCell ref="A44:S44"/>
    <mergeCell ref="A2:S2"/>
    <mergeCell ref="A3:A6"/>
    <mergeCell ref="B3:S3"/>
    <mergeCell ref="B4:D4"/>
    <mergeCell ref="E4:G4"/>
    <mergeCell ref="H4:J4"/>
    <mergeCell ref="K4:M4"/>
  </mergeCells>
  <hyperlinks>
    <hyperlink ref="A1:S1" location="Inhalt!A1" display="Zurück zum Inhalt"/>
  </hyperlink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workbookViewId="0">
      <selection sqref="A1:J1"/>
    </sheetView>
  </sheetViews>
  <sheetFormatPr baseColWidth="10" defaultRowHeight="12.75" customHeight="1"/>
  <cols>
    <col min="1" max="1" width="21.42578125" style="16" customWidth="1"/>
    <col min="2" max="16384" width="11.42578125" style="16"/>
  </cols>
  <sheetData>
    <row r="1" spans="1:9" ht="25.5" customHeight="1">
      <c r="A1" s="358" t="s">
        <v>208</v>
      </c>
      <c r="B1" s="358"/>
      <c r="C1" s="358"/>
      <c r="D1" s="358"/>
      <c r="E1" s="358"/>
      <c r="F1" s="358"/>
      <c r="G1" s="358"/>
    </row>
    <row r="2" spans="1:9" ht="30" customHeight="1">
      <c r="A2" s="267" t="s">
        <v>180</v>
      </c>
      <c r="B2" s="360"/>
      <c r="C2" s="360"/>
      <c r="D2" s="360"/>
      <c r="E2" s="360"/>
      <c r="F2" s="360"/>
      <c r="G2" s="360"/>
    </row>
    <row r="3" spans="1:9" ht="12.75" customHeight="1">
      <c r="A3" s="361" t="s">
        <v>212</v>
      </c>
      <c r="B3" s="366">
        <v>2006</v>
      </c>
      <c r="C3" s="367"/>
      <c r="D3" s="367"/>
      <c r="E3" s="366">
        <v>2016</v>
      </c>
      <c r="F3" s="367"/>
      <c r="G3" s="367"/>
    </row>
    <row r="4" spans="1:9" ht="12.75" customHeight="1">
      <c r="A4" s="362"/>
      <c r="B4" s="90" t="s">
        <v>13</v>
      </c>
      <c r="C4" s="90" t="s">
        <v>125</v>
      </c>
      <c r="D4" s="90" t="s">
        <v>126</v>
      </c>
      <c r="E4" s="90" t="s">
        <v>13</v>
      </c>
      <c r="F4" s="90" t="s">
        <v>125</v>
      </c>
      <c r="G4" s="91" t="s">
        <v>126</v>
      </c>
    </row>
    <row r="5" spans="1:9" ht="12.75" customHeight="1">
      <c r="A5" s="363"/>
      <c r="B5" s="368" t="s">
        <v>42</v>
      </c>
      <c r="C5" s="365"/>
      <c r="D5" s="365"/>
      <c r="E5" s="365"/>
      <c r="F5" s="365"/>
      <c r="G5" s="365"/>
    </row>
    <row r="6" spans="1:9" ht="12.75" customHeight="1">
      <c r="A6" s="95"/>
      <c r="B6" s="359" t="s">
        <v>127</v>
      </c>
      <c r="C6" s="359"/>
      <c r="D6" s="359"/>
      <c r="E6" s="359"/>
      <c r="F6" s="359"/>
      <c r="G6" s="359"/>
    </row>
    <row r="7" spans="1:9" ht="12.75" customHeight="1">
      <c r="A7" s="92" t="s">
        <v>13</v>
      </c>
      <c r="B7" s="96">
        <v>524</v>
      </c>
      <c r="C7" s="97">
        <v>21</v>
      </c>
      <c r="D7" s="96">
        <v>503</v>
      </c>
      <c r="E7" s="97">
        <v>567</v>
      </c>
      <c r="F7" s="96">
        <v>29</v>
      </c>
      <c r="G7" s="98">
        <v>538</v>
      </c>
    </row>
    <row r="8" spans="1:9" ht="12.75" customHeight="1">
      <c r="A8" s="93" t="s">
        <v>168</v>
      </c>
      <c r="B8" s="99">
        <v>230</v>
      </c>
      <c r="C8" s="100" t="s">
        <v>128</v>
      </c>
      <c r="D8" s="99">
        <v>225</v>
      </c>
      <c r="E8" s="100">
        <v>251</v>
      </c>
      <c r="F8" s="99">
        <v>10</v>
      </c>
      <c r="G8" s="101">
        <v>241</v>
      </c>
    </row>
    <row r="9" spans="1:9" ht="12.75" customHeight="1">
      <c r="A9" s="94" t="s">
        <v>169</v>
      </c>
      <c r="B9" s="96">
        <v>294</v>
      </c>
      <c r="C9" s="97">
        <v>16</v>
      </c>
      <c r="D9" s="96">
        <v>278</v>
      </c>
      <c r="E9" s="97">
        <v>316</v>
      </c>
      <c r="F9" s="96">
        <v>19</v>
      </c>
      <c r="G9" s="98">
        <v>297</v>
      </c>
      <c r="I9" s="16" t="s">
        <v>37</v>
      </c>
    </row>
    <row r="10" spans="1:9" ht="12.75" customHeight="1">
      <c r="A10" s="102"/>
      <c r="B10" s="365" t="s">
        <v>129</v>
      </c>
      <c r="C10" s="365"/>
      <c r="D10" s="365"/>
      <c r="E10" s="365"/>
      <c r="F10" s="365"/>
      <c r="G10" s="365"/>
    </row>
    <row r="11" spans="1:9" ht="12.75" customHeight="1">
      <c r="A11" s="92" t="s">
        <v>13</v>
      </c>
      <c r="B11" s="96">
        <v>12.470252260828177</v>
      </c>
      <c r="C11" s="96">
        <v>0.49976201808662535</v>
      </c>
      <c r="D11" s="96">
        <v>11.970490242741553</v>
      </c>
      <c r="E11" s="96">
        <v>13.016528925619836</v>
      </c>
      <c r="F11" s="96">
        <v>0.66574839302112032</v>
      </c>
      <c r="G11" s="103">
        <v>12.350780532598714</v>
      </c>
    </row>
    <row r="12" spans="1:9" ht="12.75" customHeight="1">
      <c r="A12" s="93" t="s">
        <v>168</v>
      </c>
      <c r="B12" s="99">
        <v>11.307767944936087</v>
      </c>
      <c r="C12" s="100" t="s">
        <v>128</v>
      </c>
      <c r="D12" s="99">
        <v>11.061946902654867</v>
      </c>
      <c r="E12" s="100">
        <v>11.321605773567885</v>
      </c>
      <c r="F12" s="100">
        <v>0.45105999097880017</v>
      </c>
      <c r="G12" s="104">
        <v>10.870545782589085</v>
      </c>
    </row>
    <row r="13" spans="1:9" ht="12.75" customHeight="1">
      <c r="A13" s="94" t="s">
        <v>169</v>
      </c>
      <c r="B13" s="96">
        <v>13.560885608856088</v>
      </c>
      <c r="C13" s="96">
        <v>0.73800738007380073</v>
      </c>
      <c r="D13" s="96">
        <v>12.822878228782288</v>
      </c>
      <c r="E13" s="97">
        <v>14.773258532024311</v>
      </c>
      <c r="F13" s="97">
        <v>0.88826554464703134</v>
      </c>
      <c r="G13" s="105">
        <v>13.884992987377279</v>
      </c>
      <c r="I13" s="16" t="s">
        <v>37</v>
      </c>
    </row>
    <row r="14" spans="1:9" ht="12.75" customHeight="1">
      <c r="A14" s="102"/>
      <c r="B14" s="365" t="s">
        <v>130</v>
      </c>
      <c r="C14" s="365"/>
      <c r="D14" s="365"/>
      <c r="E14" s="365"/>
      <c r="F14" s="365"/>
      <c r="G14" s="365"/>
    </row>
    <row r="15" spans="1:9" ht="12.75" customHeight="1">
      <c r="A15" s="92" t="s">
        <v>13</v>
      </c>
      <c r="B15" s="96">
        <v>100</v>
      </c>
      <c r="C15" s="96">
        <v>4.007633587786259</v>
      </c>
      <c r="D15" s="96">
        <v>95.992366412213741</v>
      </c>
      <c r="E15" s="96">
        <v>100</v>
      </c>
      <c r="F15" s="96">
        <v>5.1146384479717808</v>
      </c>
      <c r="G15" s="103">
        <v>94.885361552028215</v>
      </c>
    </row>
    <row r="16" spans="1:9" ht="12.75" customHeight="1">
      <c r="A16" s="93" t="s">
        <v>168</v>
      </c>
      <c r="B16" s="99">
        <v>100</v>
      </c>
      <c r="C16" s="100" t="s">
        <v>128</v>
      </c>
      <c r="D16" s="99">
        <v>97.826086956521735</v>
      </c>
      <c r="E16" s="100">
        <v>100</v>
      </c>
      <c r="F16" s="100">
        <v>3.9840637450199203</v>
      </c>
      <c r="G16" s="104">
        <v>96.01593625498009</v>
      </c>
    </row>
    <row r="17" spans="1:7" ht="12.75" customHeight="1">
      <c r="A17" s="224" t="s">
        <v>169</v>
      </c>
      <c r="B17" s="225">
        <v>100</v>
      </c>
      <c r="C17" s="225">
        <v>5.4421768707482991</v>
      </c>
      <c r="D17" s="225">
        <v>94.557823129251702</v>
      </c>
      <c r="E17" s="226">
        <v>100</v>
      </c>
      <c r="F17" s="226">
        <v>6.0126582278481013</v>
      </c>
      <c r="G17" s="105">
        <v>93.987341772151893</v>
      </c>
    </row>
    <row r="18" spans="1:7" s="211" customFormat="1" ht="25.5" customHeight="1">
      <c r="A18" s="369" t="s">
        <v>181</v>
      </c>
      <c r="B18" s="369"/>
      <c r="C18" s="369"/>
      <c r="D18" s="369"/>
      <c r="E18" s="369"/>
      <c r="F18" s="369"/>
      <c r="G18" s="369"/>
    </row>
    <row r="19" spans="1:7" ht="12.75" customHeight="1">
      <c r="A19" s="297" t="s">
        <v>131</v>
      </c>
      <c r="B19" s="364"/>
      <c r="C19" s="364"/>
      <c r="D19" s="364"/>
      <c r="E19" s="364"/>
      <c r="F19" s="364"/>
      <c r="G19" s="364"/>
    </row>
    <row r="23" spans="1:7" ht="12.75" customHeight="1">
      <c r="E23" s="16" t="s">
        <v>37</v>
      </c>
    </row>
  </sheetData>
  <mergeCells count="11">
    <mergeCell ref="A1:G1"/>
    <mergeCell ref="B6:G6"/>
    <mergeCell ref="A2:G2"/>
    <mergeCell ref="A3:A5"/>
    <mergeCell ref="A19:G19"/>
    <mergeCell ref="B10:G10"/>
    <mergeCell ref="B14:G14"/>
    <mergeCell ref="B3:D3"/>
    <mergeCell ref="E3:G3"/>
    <mergeCell ref="B5:G5"/>
    <mergeCell ref="A18:G18"/>
  </mergeCells>
  <hyperlinks>
    <hyperlink ref="A1:G1" location="Inhalt!A1" display="Zurück zum Inhalt"/>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showGridLines="0" zoomScaleNormal="100" workbookViewId="0">
      <selection sqref="A1:J1"/>
    </sheetView>
  </sheetViews>
  <sheetFormatPr baseColWidth="10" defaultRowHeight="12.75"/>
  <cols>
    <col min="1" max="1" width="56.28515625" style="144" customWidth="1"/>
    <col min="2" max="16" width="11" style="144" customWidth="1"/>
    <col min="17" max="17" width="14.28515625" style="144" customWidth="1"/>
    <col min="18" max="16384" width="11.42578125" style="144"/>
  </cols>
  <sheetData>
    <row r="1" spans="1:40" ht="25.5" customHeight="1">
      <c r="A1" s="320" t="s">
        <v>208</v>
      </c>
      <c r="B1" s="320"/>
      <c r="C1" s="320"/>
      <c r="D1" s="320"/>
      <c r="E1" s="320"/>
      <c r="F1" s="320"/>
      <c r="G1" s="320"/>
      <c r="H1" s="320"/>
      <c r="I1" s="320"/>
      <c r="J1" s="320"/>
      <c r="K1" s="320"/>
      <c r="L1" s="320"/>
      <c r="M1" s="320"/>
      <c r="N1" s="320"/>
      <c r="O1" s="320"/>
      <c r="P1" s="320"/>
      <c r="Q1" s="320"/>
      <c r="R1" s="184"/>
      <c r="S1" s="184"/>
      <c r="T1" s="184"/>
      <c r="U1" s="184"/>
      <c r="V1" s="184"/>
      <c r="W1" s="184"/>
      <c r="X1" s="184"/>
      <c r="Y1" s="184"/>
      <c r="Z1" s="184"/>
    </row>
    <row r="2" spans="1:40" ht="15" customHeight="1">
      <c r="A2" s="267" t="s">
        <v>156</v>
      </c>
      <c r="B2" s="267"/>
      <c r="C2" s="267"/>
      <c r="D2" s="267"/>
      <c r="E2" s="267"/>
      <c r="F2" s="267"/>
      <c r="G2" s="267"/>
      <c r="H2" s="267"/>
      <c r="I2" s="267"/>
      <c r="J2" s="267"/>
      <c r="K2" s="267"/>
      <c r="L2" s="267"/>
      <c r="M2" s="267"/>
      <c r="N2" s="267"/>
      <c r="O2" s="267"/>
      <c r="P2" s="267"/>
      <c r="Q2" s="267"/>
      <c r="R2" s="184"/>
      <c r="S2" s="184"/>
      <c r="T2" s="184"/>
      <c r="U2" s="184"/>
      <c r="V2" s="184"/>
      <c r="W2" s="184"/>
      <c r="X2" s="184"/>
      <c r="Y2" s="184"/>
      <c r="Z2" s="184"/>
    </row>
    <row r="3" spans="1:40" ht="12.75" customHeight="1">
      <c r="A3" s="370" t="s">
        <v>122</v>
      </c>
      <c r="B3" s="275">
        <v>2016</v>
      </c>
      <c r="C3" s="274"/>
      <c r="D3" s="274"/>
      <c r="E3" s="274"/>
      <c r="F3" s="274"/>
      <c r="G3" s="274"/>
      <c r="H3" s="274"/>
      <c r="I3" s="274"/>
      <c r="J3" s="274"/>
      <c r="K3" s="274"/>
      <c r="L3" s="274"/>
      <c r="M3" s="274"/>
      <c r="N3" s="274"/>
      <c r="O3" s="274"/>
      <c r="P3" s="276"/>
      <c r="Q3" s="159">
        <v>2008</v>
      </c>
      <c r="R3" s="184"/>
      <c r="S3" s="184"/>
      <c r="T3" s="184"/>
      <c r="U3" s="184"/>
      <c r="V3" s="184"/>
      <c r="W3" s="184"/>
      <c r="X3" s="184"/>
      <c r="Y3" s="184"/>
      <c r="Z3" s="184"/>
    </row>
    <row r="4" spans="1:40" ht="12.75" customHeight="1">
      <c r="A4" s="371"/>
      <c r="B4" s="373" t="s">
        <v>13</v>
      </c>
      <c r="C4" s="374"/>
      <c r="D4" s="373" t="s">
        <v>54</v>
      </c>
      <c r="E4" s="374"/>
      <c r="F4" s="373" t="s">
        <v>55</v>
      </c>
      <c r="G4" s="374"/>
      <c r="H4" s="375" t="s">
        <v>17</v>
      </c>
      <c r="I4" s="376"/>
      <c r="J4" s="377"/>
      <c r="K4" s="375" t="s">
        <v>56</v>
      </c>
      <c r="L4" s="377"/>
      <c r="M4" s="375" t="s">
        <v>57</v>
      </c>
      <c r="N4" s="376"/>
      <c r="O4" s="376"/>
      <c r="P4" s="377"/>
      <c r="Q4" s="379" t="s">
        <v>13</v>
      </c>
      <c r="R4" s="184"/>
      <c r="S4" s="184"/>
      <c r="T4" s="184"/>
      <c r="U4" s="184"/>
      <c r="V4" s="184"/>
      <c r="W4" s="184"/>
      <c r="X4" s="184"/>
      <c r="Y4" s="184"/>
      <c r="Z4" s="184"/>
    </row>
    <row r="5" spans="1:40" ht="38.25" customHeight="1">
      <c r="A5" s="371"/>
      <c r="B5" s="31" t="s">
        <v>113</v>
      </c>
      <c r="C5" s="32" t="s">
        <v>58</v>
      </c>
      <c r="D5" s="261" t="s">
        <v>172</v>
      </c>
      <c r="E5" s="261" t="s">
        <v>59</v>
      </c>
      <c r="F5" s="32" t="s">
        <v>50</v>
      </c>
      <c r="G5" s="32" t="s">
        <v>51</v>
      </c>
      <c r="H5" s="191" t="s">
        <v>176</v>
      </c>
      <c r="I5" s="195" t="s">
        <v>174</v>
      </c>
      <c r="J5" s="195" t="s">
        <v>175</v>
      </c>
      <c r="K5" s="191" t="s">
        <v>60</v>
      </c>
      <c r="L5" s="192" t="s">
        <v>61</v>
      </c>
      <c r="M5" s="191" t="s">
        <v>171</v>
      </c>
      <c r="N5" s="196" t="s">
        <v>62</v>
      </c>
      <c r="O5" s="196" t="s">
        <v>63</v>
      </c>
      <c r="P5" s="196" t="s">
        <v>173</v>
      </c>
      <c r="Q5" s="380"/>
      <c r="R5" s="184"/>
      <c r="S5" s="184"/>
      <c r="T5" s="184"/>
      <c r="U5" s="184"/>
      <c r="V5" s="184"/>
      <c r="W5" s="184"/>
      <c r="X5" s="184"/>
      <c r="Y5" s="184"/>
      <c r="Z5" s="184"/>
    </row>
    <row r="6" spans="1:40" ht="12.75" customHeight="1">
      <c r="A6" s="372"/>
      <c r="B6" s="381" t="s">
        <v>64</v>
      </c>
      <c r="C6" s="382"/>
      <c r="D6" s="382"/>
      <c r="E6" s="382"/>
      <c r="F6" s="382"/>
      <c r="G6" s="382"/>
      <c r="H6" s="382"/>
      <c r="I6" s="382"/>
      <c r="J6" s="382"/>
      <c r="K6" s="382"/>
      <c r="L6" s="382"/>
      <c r="M6" s="382"/>
      <c r="N6" s="382"/>
      <c r="O6" s="382"/>
      <c r="P6" s="382"/>
      <c r="Q6" s="33"/>
      <c r="R6" s="184"/>
      <c r="S6" s="184"/>
      <c r="T6" s="184"/>
      <c r="U6" s="184"/>
      <c r="V6" s="184"/>
      <c r="W6" s="184"/>
      <c r="X6" s="184"/>
      <c r="Y6" s="184"/>
      <c r="Z6" s="184"/>
    </row>
    <row r="7" spans="1:40" ht="12.75" customHeight="1">
      <c r="A7" s="2"/>
      <c r="B7" s="279" t="s">
        <v>65</v>
      </c>
      <c r="C7" s="279"/>
      <c r="D7" s="279"/>
      <c r="E7" s="279"/>
      <c r="F7" s="279"/>
      <c r="G7" s="279"/>
      <c r="H7" s="279"/>
      <c r="I7" s="279"/>
      <c r="J7" s="279"/>
      <c r="K7" s="279"/>
      <c r="L7" s="279"/>
      <c r="M7" s="279"/>
      <c r="N7" s="279"/>
      <c r="O7" s="279"/>
      <c r="P7" s="279"/>
      <c r="Q7" s="158"/>
      <c r="R7" s="184"/>
      <c r="S7" s="184"/>
      <c r="T7" s="184"/>
      <c r="U7" s="184"/>
      <c r="V7" s="184"/>
      <c r="W7" s="184"/>
      <c r="X7" s="184"/>
      <c r="Y7" s="184"/>
      <c r="Z7" s="184"/>
    </row>
    <row r="8" spans="1:40" ht="12.75" customHeight="1">
      <c r="A8" s="34" t="s">
        <v>66</v>
      </c>
      <c r="B8" s="23">
        <v>1767</v>
      </c>
      <c r="C8" s="23" t="s">
        <v>46</v>
      </c>
      <c r="D8" s="26">
        <v>826</v>
      </c>
      <c r="E8" s="106">
        <v>941</v>
      </c>
      <c r="F8" s="26">
        <v>962</v>
      </c>
      <c r="G8" s="106">
        <v>805</v>
      </c>
      <c r="H8" s="39">
        <v>1130</v>
      </c>
      <c r="I8" s="176">
        <v>317</v>
      </c>
      <c r="J8" s="35">
        <v>320</v>
      </c>
      <c r="K8" s="176">
        <v>1275</v>
      </c>
      <c r="L8" s="35">
        <v>492</v>
      </c>
      <c r="M8" s="39">
        <v>741</v>
      </c>
      <c r="N8" s="176">
        <v>853</v>
      </c>
      <c r="O8" s="176">
        <v>145</v>
      </c>
      <c r="P8" s="35">
        <v>28</v>
      </c>
      <c r="Q8" s="26">
        <v>562</v>
      </c>
      <c r="R8" s="184"/>
      <c r="S8" s="184"/>
      <c r="T8" s="184"/>
      <c r="U8" s="184"/>
      <c r="V8" s="184"/>
      <c r="W8" s="184"/>
      <c r="X8" s="184"/>
      <c r="Y8" s="184"/>
      <c r="Z8" s="184"/>
    </row>
    <row r="9" spans="1:40" ht="12.75" customHeight="1">
      <c r="A9" s="36" t="s">
        <v>166</v>
      </c>
      <c r="B9" s="25">
        <v>34189</v>
      </c>
      <c r="C9" s="25" t="s">
        <v>46</v>
      </c>
      <c r="D9" s="170">
        <v>11293</v>
      </c>
      <c r="E9" s="107">
        <v>22896</v>
      </c>
      <c r="F9" s="170">
        <v>18934</v>
      </c>
      <c r="G9" s="107">
        <v>15255</v>
      </c>
      <c r="H9" s="38">
        <v>24889</v>
      </c>
      <c r="I9" s="179">
        <v>5500</v>
      </c>
      <c r="J9" s="37">
        <v>3093</v>
      </c>
      <c r="K9" s="179">
        <v>7697</v>
      </c>
      <c r="L9" s="130">
        <v>25378</v>
      </c>
      <c r="M9" s="38">
        <v>16414</v>
      </c>
      <c r="N9" s="179">
        <v>14079</v>
      </c>
      <c r="O9" s="179">
        <v>3337</v>
      </c>
      <c r="P9" s="37">
        <v>359</v>
      </c>
      <c r="Q9" s="38">
        <v>23530</v>
      </c>
      <c r="R9" s="184"/>
      <c r="S9" s="184"/>
      <c r="T9" s="184"/>
      <c r="U9" s="184"/>
      <c r="V9" s="184"/>
      <c r="W9" s="184"/>
      <c r="X9" s="184"/>
      <c r="Y9" s="184"/>
      <c r="Z9" s="184"/>
    </row>
    <row r="10" spans="1:40" ht="12.75" customHeight="1">
      <c r="A10" s="34" t="s">
        <v>68</v>
      </c>
      <c r="B10" s="23">
        <v>618</v>
      </c>
      <c r="C10" s="23" t="s">
        <v>46</v>
      </c>
      <c r="D10" s="26">
        <v>214</v>
      </c>
      <c r="E10" s="106">
        <v>404</v>
      </c>
      <c r="F10" s="26">
        <v>341</v>
      </c>
      <c r="G10" s="106">
        <v>277</v>
      </c>
      <c r="H10" s="39">
        <v>415</v>
      </c>
      <c r="I10" s="176">
        <v>108</v>
      </c>
      <c r="J10" s="35">
        <v>95</v>
      </c>
      <c r="K10" s="176">
        <v>433</v>
      </c>
      <c r="L10" s="35">
        <v>185</v>
      </c>
      <c r="M10" s="39">
        <v>209</v>
      </c>
      <c r="N10" s="176">
        <v>309</v>
      </c>
      <c r="O10" s="176">
        <v>75</v>
      </c>
      <c r="P10" s="35">
        <v>25</v>
      </c>
      <c r="Q10" s="39">
        <v>754</v>
      </c>
      <c r="R10" s="184"/>
      <c r="S10" s="184"/>
      <c r="T10" s="184"/>
      <c r="U10" s="184"/>
      <c r="V10" s="184"/>
      <c r="W10" s="184"/>
      <c r="X10" s="184"/>
      <c r="Y10" s="184"/>
      <c r="Z10" s="184"/>
    </row>
    <row r="11" spans="1:40" ht="12.75" customHeight="1">
      <c r="A11" s="36" t="s">
        <v>69</v>
      </c>
      <c r="B11" s="25">
        <v>350</v>
      </c>
      <c r="C11" s="25" t="s">
        <v>46</v>
      </c>
      <c r="D11" s="171">
        <v>131</v>
      </c>
      <c r="E11" s="107">
        <v>219</v>
      </c>
      <c r="F11" s="171">
        <v>227</v>
      </c>
      <c r="G11" s="107">
        <v>123</v>
      </c>
      <c r="H11" s="40">
        <v>234</v>
      </c>
      <c r="I11" s="178">
        <v>57</v>
      </c>
      <c r="J11" s="37">
        <v>59</v>
      </c>
      <c r="K11" s="40">
        <v>258</v>
      </c>
      <c r="L11" s="37">
        <v>92</v>
      </c>
      <c r="M11" s="40">
        <v>156</v>
      </c>
      <c r="N11" s="178">
        <v>164</v>
      </c>
      <c r="O11" s="178">
        <v>28</v>
      </c>
      <c r="P11" s="108">
        <v>2</v>
      </c>
      <c r="Q11" s="40">
        <v>646</v>
      </c>
      <c r="R11" s="184"/>
      <c r="S11" s="184"/>
      <c r="T11" s="184"/>
      <c r="U11" s="184"/>
      <c r="V11" s="184"/>
      <c r="W11" s="184"/>
      <c r="X11" s="184"/>
      <c r="Y11" s="184"/>
      <c r="Z11" s="184"/>
    </row>
    <row r="12" spans="1:40" ht="12.75" customHeight="1">
      <c r="A12" s="2"/>
      <c r="B12" s="383" t="s">
        <v>70</v>
      </c>
      <c r="C12" s="383"/>
      <c r="D12" s="383"/>
      <c r="E12" s="383"/>
      <c r="F12" s="383"/>
      <c r="G12" s="383"/>
      <c r="H12" s="383"/>
      <c r="I12" s="383"/>
      <c r="J12" s="383"/>
      <c r="K12" s="383"/>
      <c r="L12" s="383"/>
      <c r="M12" s="383"/>
      <c r="N12" s="383"/>
      <c r="O12" s="383"/>
      <c r="P12" s="383"/>
      <c r="Q12" s="197"/>
      <c r="R12" s="184"/>
      <c r="S12" s="184"/>
      <c r="T12" s="184"/>
      <c r="U12" s="184"/>
      <c r="V12" s="184"/>
      <c r="W12" s="184"/>
      <c r="X12" s="184"/>
      <c r="Y12" s="184"/>
      <c r="Z12" s="184"/>
    </row>
    <row r="13" spans="1:40" ht="12.75" customHeight="1">
      <c r="A13" s="34" t="s">
        <v>71</v>
      </c>
      <c r="B13" s="23">
        <v>413</v>
      </c>
      <c r="C13" s="23" t="s">
        <v>46</v>
      </c>
      <c r="D13" s="26">
        <v>198</v>
      </c>
      <c r="E13" s="106">
        <v>215</v>
      </c>
      <c r="F13" s="26">
        <v>211</v>
      </c>
      <c r="G13" s="106">
        <v>202</v>
      </c>
      <c r="H13" s="39">
        <v>298</v>
      </c>
      <c r="I13" s="176">
        <v>74</v>
      </c>
      <c r="J13" s="35">
        <v>41</v>
      </c>
      <c r="K13" s="39">
        <v>322</v>
      </c>
      <c r="L13" s="35">
        <v>91</v>
      </c>
      <c r="M13" s="39">
        <v>135</v>
      </c>
      <c r="N13" s="176">
        <v>257</v>
      </c>
      <c r="O13" s="176">
        <v>16</v>
      </c>
      <c r="P13" s="35">
        <v>5</v>
      </c>
      <c r="Q13" s="39">
        <v>273</v>
      </c>
      <c r="R13" s="184"/>
      <c r="S13" s="184"/>
      <c r="T13" s="184"/>
      <c r="U13" s="184"/>
      <c r="V13" s="184"/>
      <c r="W13" s="184"/>
      <c r="X13" s="184"/>
      <c r="Y13" s="184"/>
      <c r="Z13" s="184"/>
    </row>
    <row r="14" spans="1:40" ht="12.75" customHeight="1">
      <c r="A14" s="36" t="s">
        <v>72</v>
      </c>
      <c r="B14" s="25">
        <v>16856</v>
      </c>
      <c r="C14" s="25" t="s">
        <v>46</v>
      </c>
      <c r="D14" s="170">
        <v>6214</v>
      </c>
      <c r="E14" s="107">
        <v>10642</v>
      </c>
      <c r="F14" s="170">
        <v>8667</v>
      </c>
      <c r="G14" s="107">
        <v>8189</v>
      </c>
      <c r="H14" s="38">
        <v>13421</v>
      </c>
      <c r="I14" s="179">
        <v>2376</v>
      </c>
      <c r="J14" s="37">
        <v>1059</v>
      </c>
      <c r="K14" s="38">
        <v>14192</v>
      </c>
      <c r="L14" s="37">
        <v>2664</v>
      </c>
      <c r="M14" s="38">
        <v>4108</v>
      </c>
      <c r="N14" s="179">
        <v>9865</v>
      </c>
      <c r="O14" s="179">
        <v>1896</v>
      </c>
      <c r="P14" s="37">
        <v>987</v>
      </c>
      <c r="Q14" s="38">
        <v>13167</v>
      </c>
      <c r="R14" s="184"/>
      <c r="S14" s="184"/>
      <c r="T14" s="184"/>
      <c r="U14" s="184"/>
      <c r="V14" s="184"/>
      <c r="W14" s="184"/>
      <c r="X14" s="184"/>
      <c r="Y14" s="184"/>
      <c r="Z14" s="184"/>
    </row>
    <row r="15" spans="1:40" ht="12.75" customHeight="1">
      <c r="A15" s="34" t="s">
        <v>170</v>
      </c>
      <c r="B15" s="23">
        <v>3688</v>
      </c>
      <c r="C15" s="23" t="s">
        <v>46</v>
      </c>
      <c r="D15" s="172">
        <v>1052</v>
      </c>
      <c r="E15" s="106">
        <v>2636</v>
      </c>
      <c r="F15" s="172">
        <v>2064</v>
      </c>
      <c r="G15" s="106">
        <v>1624</v>
      </c>
      <c r="H15" s="41">
        <v>2767</v>
      </c>
      <c r="I15" s="177">
        <v>526</v>
      </c>
      <c r="J15" s="35">
        <v>395</v>
      </c>
      <c r="K15" s="41">
        <v>3209</v>
      </c>
      <c r="L15" s="35">
        <v>479</v>
      </c>
      <c r="M15" s="41">
        <v>929</v>
      </c>
      <c r="N15" s="177">
        <v>2074</v>
      </c>
      <c r="O15" s="177">
        <v>517</v>
      </c>
      <c r="P15" s="109">
        <v>168</v>
      </c>
      <c r="Q15" s="41">
        <v>2996</v>
      </c>
      <c r="R15" s="184"/>
      <c r="S15" s="184"/>
      <c r="T15" s="184"/>
      <c r="U15" s="184"/>
      <c r="V15" s="184"/>
      <c r="W15" s="184"/>
      <c r="X15" s="184"/>
      <c r="Y15" s="184"/>
      <c r="Z15" s="184"/>
    </row>
    <row r="16" spans="1:40" ht="12.75" customHeight="1">
      <c r="A16" s="2"/>
      <c r="B16" s="383" t="s">
        <v>73</v>
      </c>
      <c r="C16" s="383"/>
      <c r="D16" s="383"/>
      <c r="E16" s="383"/>
      <c r="F16" s="383"/>
      <c r="G16" s="383"/>
      <c r="H16" s="383"/>
      <c r="I16" s="383"/>
      <c r="J16" s="383"/>
      <c r="K16" s="383"/>
      <c r="L16" s="383"/>
      <c r="M16" s="383"/>
      <c r="N16" s="383"/>
      <c r="O16" s="383"/>
      <c r="P16" s="383"/>
      <c r="Q16" s="197"/>
      <c r="R16" s="185"/>
      <c r="S16" s="185"/>
      <c r="T16" s="185"/>
      <c r="U16" s="185"/>
      <c r="V16" s="185"/>
      <c r="W16" s="185"/>
      <c r="X16" s="185"/>
      <c r="Y16" s="185"/>
      <c r="Z16" s="185"/>
      <c r="AA16" s="145"/>
      <c r="AB16" s="145"/>
      <c r="AC16" s="145"/>
      <c r="AD16" s="145"/>
      <c r="AE16" s="145"/>
      <c r="AF16" s="145"/>
      <c r="AG16" s="145"/>
      <c r="AH16" s="145"/>
      <c r="AI16" s="145"/>
      <c r="AJ16" s="145"/>
      <c r="AK16" s="145"/>
      <c r="AL16" s="145"/>
      <c r="AM16" s="145"/>
      <c r="AN16" s="145"/>
    </row>
    <row r="17" spans="1:40" ht="12.75" customHeight="1">
      <c r="A17" s="34" t="s">
        <v>74</v>
      </c>
      <c r="B17" s="23">
        <v>6655</v>
      </c>
      <c r="C17" s="198">
        <v>5227</v>
      </c>
      <c r="D17" s="199">
        <v>2718</v>
      </c>
      <c r="E17" s="200">
        <v>3206</v>
      </c>
      <c r="F17" s="199">
        <v>3706</v>
      </c>
      <c r="G17" s="200">
        <v>3436</v>
      </c>
      <c r="H17" s="199">
        <v>3485</v>
      </c>
      <c r="I17" s="201">
        <v>848</v>
      </c>
      <c r="J17" s="200">
        <v>815</v>
      </c>
      <c r="K17" s="199">
        <v>3827</v>
      </c>
      <c r="L17" s="200">
        <v>1400</v>
      </c>
      <c r="M17" s="199">
        <v>2079</v>
      </c>
      <c r="N17" s="201">
        <v>2472</v>
      </c>
      <c r="O17" s="201">
        <v>605</v>
      </c>
      <c r="P17" s="202">
        <v>71</v>
      </c>
      <c r="Q17" s="39">
        <v>5976</v>
      </c>
      <c r="R17" s="185"/>
      <c r="S17" s="185"/>
      <c r="T17" s="185"/>
      <c r="U17" s="185"/>
      <c r="V17" s="185"/>
      <c r="W17" s="185"/>
      <c r="X17" s="185"/>
      <c r="Y17" s="185"/>
      <c r="Z17" s="185"/>
      <c r="AA17" s="145"/>
      <c r="AB17" s="145"/>
      <c r="AC17" s="145"/>
      <c r="AD17" s="145"/>
      <c r="AE17" s="145"/>
      <c r="AF17" s="145"/>
      <c r="AG17" s="145"/>
      <c r="AH17" s="145"/>
      <c r="AI17" s="145"/>
      <c r="AJ17" s="145"/>
      <c r="AK17" s="145"/>
      <c r="AL17" s="145"/>
      <c r="AM17" s="145"/>
      <c r="AN17" s="145"/>
    </row>
    <row r="18" spans="1:40" ht="12.75" customHeight="1">
      <c r="A18" s="36" t="s">
        <v>75</v>
      </c>
      <c r="B18" s="43">
        <v>44884</v>
      </c>
      <c r="C18" s="203">
        <v>34413</v>
      </c>
      <c r="D18" s="204">
        <v>17445</v>
      </c>
      <c r="E18" s="205">
        <v>22039</v>
      </c>
      <c r="F18" s="204">
        <v>24580</v>
      </c>
      <c r="G18" s="205">
        <v>22605</v>
      </c>
      <c r="H18" s="204">
        <v>23447</v>
      </c>
      <c r="I18" s="206">
        <v>5348</v>
      </c>
      <c r="J18" s="205">
        <v>5026</v>
      </c>
      <c r="K18" s="204">
        <v>25976</v>
      </c>
      <c r="L18" s="205">
        <v>8437</v>
      </c>
      <c r="M18" s="204">
        <v>13618</v>
      </c>
      <c r="N18" s="206">
        <v>16544</v>
      </c>
      <c r="O18" s="206">
        <v>4173</v>
      </c>
      <c r="P18" s="207">
        <v>78</v>
      </c>
      <c r="Q18" s="182">
        <v>38809</v>
      </c>
      <c r="R18" s="185"/>
      <c r="S18" s="185"/>
      <c r="T18" s="185"/>
      <c r="U18" s="185"/>
      <c r="V18" s="185"/>
      <c r="W18" s="185"/>
      <c r="X18" s="185"/>
      <c r="Y18" s="185"/>
      <c r="Z18" s="185"/>
      <c r="AA18" s="145"/>
      <c r="AB18" s="145"/>
      <c r="AC18" s="145"/>
      <c r="AD18" s="145"/>
      <c r="AE18" s="145"/>
      <c r="AF18" s="145"/>
      <c r="AG18" s="145"/>
      <c r="AH18" s="145"/>
      <c r="AI18" s="145"/>
      <c r="AJ18" s="145"/>
      <c r="AK18" s="145"/>
      <c r="AL18" s="145"/>
      <c r="AM18" s="145"/>
      <c r="AN18" s="145"/>
    </row>
    <row r="19" spans="1:40" ht="12.75" customHeight="1">
      <c r="A19" s="2"/>
      <c r="B19" s="384" t="s">
        <v>76</v>
      </c>
      <c r="C19" s="384"/>
      <c r="D19" s="384"/>
      <c r="E19" s="384"/>
      <c r="F19" s="384"/>
      <c r="G19" s="384"/>
      <c r="H19" s="384"/>
      <c r="I19" s="384"/>
      <c r="J19" s="384"/>
      <c r="K19" s="384"/>
      <c r="L19" s="384"/>
      <c r="M19" s="384"/>
      <c r="N19" s="384"/>
      <c r="O19" s="384"/>
      <c r="P19" s="384"/>
      <c r="Q19" s="208"/>
      <c r="R19" s="185"/>
      <c r="S19" s="185"/>
      <c r="T19" s="185"/>
      <c r="U19" s="185"/>
      <c r="V19" s="185"/>
      <c r="W19" s="185"/>
      <c r="X19" s="185"/>
      <c r="Y19" s="185"/>
      <c r="Z19" s="185"/>
      <c r="AA19" s="145"/>
      <c r="AB19" s="145"/>
      <c r="AC19" s="145"/>
      <c r="AD19" s="145"/>
      <c r="AE19" s="145"/>
      <c r="AF19" s="145"/>
      <c r="AG19" s="145"/>
      <c r="AH19" s="145"/>
      <c r="AI19" s="145"/>
      <c r="AJ19" s="145"/>
      <c r="AK19" s="145"/>
      <c r="AL19" s="145"/>
      <c r="AM19" s="145"/>
      <c r="AN19" s="145"/>
    </row>
    <row r="20" spans="1:40" ht="12.75" customHeight="1">
      <c r="A20" s="34" t="s">
        <v>77</v>
      </c>
      <c r="B20" s="23">
        <v>1445</v>
      </c>
      <c r="C20" s="23" t="s">
        <v>46</v>
      </c>
      <c r="D20" s="26">
        <v>81</v>
      </c>
      <c r="E20" s="106">
        <v>1364</v>
      </c>
      <c r="F20" s="26">
        <v>1081</v>
      </c>
      <c r="G20" s="106">
        <v>364</v>
      </c>
      <c r="H20" s="39">
        <v>1026</v>
      </c>
      <c r="I20" s="176">
        <v>206</v>
      </c>
      <c r="J20" s="35">
        <v>213</v>
      </c>
      <c r="K20" s="39">
        <v>449</v>
      </c>
      <c r="L20" s="35">
        <v>996</v>
      </c>
      <c r="M20" s="39">
        <v>881</v>
      </c>
      <c r="N20" s="176">
        <v>407</v>
      </c>
      <c r="O20" s="176">
        <v>94</v>
      </c>
      <c r="P20" s="35">
        <v>63</v>
      </c>
      <c r="Q20" s="39">
        <v>654</v>
      </c>
      <c r="R20" s="184"/>
      <c r="S20" s="184"/>
      <c r="T20" s="184"/>
      <c r="U20" s="184"/>
      <c r="V20" s="184"/>
      <c r="W20" s="184"/>
      <c r="X20" s="184"/>
      <c r="Y20" s="184"/>
      <c r="Z20" s="184"/>
    </row>
    <row r="21" spans="1:40" ht="12.75" customHeight="1">
      <c r="A21" s="42" t="s">
        <v>78</v>
      </c>
      <c r="B21" s="43">
        <v>84</v>
      </c>
      <c r="C21" s="43" t="s">
        <v>46</v>
      </c>
      <c r="D21" s="171">
        <v>15</v>
      </c>
      <c r="E21" s="110">
        <v>69</v>
      </c>
      <c r="F21" s="171">
        <v>51</v>
      </c>
      <c r="G21" s="110">
        <v>33</v>
      </c>
      <c r="H21" s="40">
        <v>69</v>
      </c>
      <c r="I21" s="178">
        <v>10</v>
      </c>
      <c r="J21" s="108">
        <v>5</v>
      </c>
      <c r="K21" s="40">
        <v>61</v>
      </c>
      <c r="L21" s="108">
        <v>23</v>
      </c>
      <c r="M21" s="40">
        <v>19</v>
      </c>
      <c r="N21" s="178">
        <v>41</v>
      </c>
      <c r="O21" s="178">
        <v>17</v>
      </c>
      <c r="P21" s="108">
        <v>7</v>
      </c>
      <c r="Q21" s="38">
        <v>30</v>
      </c>
      <c r="R21" s="184"/>
      <c r="S21" s="184"/>
      <c r="T21" s="184"/>
      <c r="U21" s="184"/>
      <c r="V21" s="184"/>
      <c r="W21" s="184"/>
      <c r="X21" s="184"/>
      <c r="Y21" s="184"/>
      <c r="Z21" s="184"/>
    </row>
    <row r="22" spans="1:40" ht="25.5" customHeight="1">
      <c r="A22" s="44"/>
      <c r="B22" s="385" t="s">
        <v>12</v>
      </c>
      <c r="C22" s="385"/>
      <c r="D22" s="385"/>
      <c r="E22" s="385"/>
      <c r="F22" s="385"/>
      <c r="G22" s="385"/>
      <c r="H22" s="385"/>
      <c r="I22" s="385"/>
      <c r="J22" s="385"/>
      <c r="K22" s="385"/>
      <c r="L22" s="385"/>
      <c r="M22" s="385"/>
      <c r="N22" s="385"/>
      <c r="O22" s="385"/>
      <c r="P22" s="386"/>
      <c r="Q22" s="209" t="s">
        <v>79</v>
      </c>
      <c r="R22" s="184"/>
      <c r="S22" s="184"/>
      <c r="T22" s="184"/>
      <c r="U22" s="184"/>
      <c r="V22" s="184"/>
      <c r="W22" s="184"/>
      <c r="X22" s="184"/>
      <c r="Y22" s="184"/>
      <c r="Z22" s="184"/>
    </row>
    <row r="23" spans="1:40" ht="12.75" customHeight="1">
      <c r="A23" s="2"/>
      <c r="B23" s="383" t="s">
        <v>65</v>
      </c>
      <c r="C23" s="383"/>
      <c r="D23" s="383"/>
      <c r="E23" s="383"/>
      <c r="F23" s="383"/>
      <c r="G23" s="383"/>
      <c r="H23" s="383"/>
      <c r="I23" s="383"/>
      <c r="J23" s="383"/>
      <c r="K23" s="383"/>
      <c r="L23" s="383"/>
      <c r="M23" s="383"/>
      <c r="N23" s="383"/>
      <c r="O23" s="383"/>
      <c r="P23" s="383"/>
      <c r="Q23" s="197"/>
      <c r="R23" s="184"/>
      <c r="S23" s="184"/>
      <c r="T23" s="184"/>
      <c r="U23" s="184"/>
      <c r="V23" s="184"/>
      <c r="W23" s="184"/>
      <c r="X23" s="184"/>
      <c r="Y23" s="184"/>
      <c r="Z23" s="184"/>
    </row>
    <row r="24" spans="1:40" ht="12.75" customHeight="1">
      <c r="A24" s="34" t="s">
        <v>66</v>
      </c>
      <c r="B24" s="23">
        <f>B8/$B8*100</f>
        <v>100</v>
      </c>
      <c r="C24" s="23" t="s">
        <v>46</v>
      </c>
      <c r="D24" s="26">
        <f t="shared" ref="D24:P24" si="0">D8/$B8*100</f>
        <v>46.745897000565932</v>
      </c>
      <c r="E24" s="106">
        <f t="shared" si="0"/>
        <v>53.254102999434075</v>
      </c>
      <c r="F24" s="26">
        <f t="shared" si="0"/>
        <v>54.44255800792304</v>
      </c>
      <c r="G24" s="106">
        <f t="shared" si="0"/>
        <v>45.557441992076967</v>
      </c>
      <c r="H24" s="26">
        <f t="shared" si="0"/>
        <v>63.950198075834749</v>
      </c>
      <c r="I24" s="111">
        <f t="shared" si="0"/>
        <v>17.940011318619128</v>
      </c>
      <c r="J24" s="106">
        <f t="shared" si="0"/>
        <v>18.109790605546124</v>
      </c>
      <c r="K24" s="26">
        <f t="shared" si="0"/>
        <v>72.156196943972844</v>
      </c>
      <c r="L24" s="106">
        <f t="shared" si="0"/>
        <v>27.843803056027166</v>
      </c>
      <c r="M24" s="26">
        <f t="shared" si="0"/>
        <v>41.935483870967744</v>
      </c>
      <c r="N24" s="111">
        <f t="shared" si="0"/>
        <v>48.273910582908883</v>
      </c>
      <c r="O24" s="111">
        <f t="shared" si="0"/>
        <v>8.2059988681380869</v>
      </c>
      <c r="P24" s="106">
        <f t="shared" si="0"/>
        <v>1.5846066779852859</v>
      </c>
      <c r="Q24" s="45">
        <f>(B8/Q8)*100-100</f>
        <v>214.41281138790032</v>
      </c>
      <c r="R24" s="184"/>
      <c r="S24" s="184"/>
      <c r="T24" s="184"/>
      <c r="U24" s="184"/>
      <c r="V24" s="184"/>
      <c r="W24" s="184"/>
      <c r="X24" s="184"/>
      <c r="Y24" s="184"/>
      <c r="Z24" s="184"/>
    </row>
    <row r="25" spans="1:40" ht="12.75" customHeight="1">
      <c r="A25" s="36" t="s">
        <v>67</v>
      </c>
      <c r="B25" s="25">
        <f t="shared" ref="B25:P27" si="1">B9/$B9*100</f>
        <v>100</v>
      </c>
      <c r="C25" s="25" t="s">
        <v>46</v>
      </c>
      <c r="D25" s="170">
        <f t="shared" si="1"/>
        <v>33.031091871654624</v>
      </c>
      <c r="E25" s="107">
        <f t="shared" si="1"/>
        <v>66.968908128345376</v>
      </c>
      <c r="F25" s="170">
        <f t="shared" si="1"/>
        <v>55.380385504109512</v>
      </c>
      <c r="G25" s="107">
        <f t="shared" si="1"/>
        <v>44.619614495890488</v>
      </c>
      <c r="H25" s="170">
        <f t="shared" si="1"/>
        <v>72.798268448916318</v>
      </c>
      <c r="I25" s="173">
        <f t="shared" si="1"/>
        <v>16.087045540963469</v>
      </c>
      <c r="J25" s="107">
        <f t="shared" si="1"/>
        <v>9.0467694287636373</v>
      </c>
      <c r="K25" s="170">
        <f t="shared" si="1"/>
        <v>22.513089005235599</v>
      </c>
      <c r="L25" s="107">
        <f t="shared" si="1"/>
        <v>74.228553043376522</v>
      </c>
      <c r="M25" s="170">
        <f t="shared" si="1"/>
        <v>48.009593728977158</v>
      </c>
      <c r="N25" s="173">
        <f t="shared" si="1"/>
        <v>41.179911667495396</v>
      </c>
      <c r="O25" s="173">
        <f t="shared" si="1"/>
        <v>9.7604492673081982</v>
      </c>
      <c r="P25" s="107">
        <f t="shared" si="1"/>
        <v>1.0500453362192519</v>
      </c>
      <c r="Q25" s="210">
        <f>(B9/Q9)*100-100</f>
        <v>45.299617509562268</v>
      </c>
      <c r="R25" s="184"/>
      <c r="S25" s="184"/>
      <c r="T25" s="184"/>
      <c r="U25" s="184"/>
      <c r="V25" s="184"/>
      <c r="W25" s="184"/>
      <c r="X25" s="184"/>
      <c r="Y25" s="184"/>
      <c r="Z25" s="184"/>
    </row>
    <row r="26" spans="1:40" ht="12.75" customHeight="1">
      <c r="A26" s="34" t="s">
        <v>68</v>
      </c>
      <c r="B26" s="23">
        <f t="shared" si="1"/>
        <v>100</v>
      </c>
      <c r="C26" s="23" t="s">
        <v>46</v>
      </c>
      <c r="D26" s="26">
        <f t="shared" si="1"/>
        <v>34.627831715210355</v>
      </c>
      <c r="E26" s="106">
        <f t="shared" si="1"/>
        <v>65.372168284789637</v>
      </c>
      <c r="F26" s="26">
        <f t="shared" si="1"/>
        <v>55.177993527508093</v>
      </c>
      <c r="G26" s="106">
        <f t="shared" si="1"/>
        <v>44.822006472491907</v>
      </c>
      <c r="H26" s="26">
        <f t="shared" si="1"/>
        <v>67.15210355987054</v>
      </c>
      <c r="I26" s="111">
        <f t="shared" si="1"/>
        <v>17.475728155339805</v>
      </c>
      <c r="J26" s="106">
        <f t="shared" si="1"/>
        <v>15.372168284789645</v>
      </c>
      <c r="K26" s="26">
        <f t="shared" si="1"/>
        <v>70.064724919093848</v>
      </c>
      <c r="L26" s="106">
        <f t="shared" si="1"/>
        <v>29.935275080906148</v>
      </c>
      <c r="M26" s="26">
        <f t="shared" si="1"/>
        <v>33.818770226537218</v>
      </c>
      <c r="N26" s="111">
        <f t="shared" si="1"/>
        <v>50</v>
      </c>
      <c r="O26" s="111">
        <f t="shared" si="1"/>
        <v>12.135922330097088</v>
      </c>
      <c r="P26" s="106">
        <f t="shared" si="1"/>
        <v>4.0453074433656955</v>
      </c>
      <c r="Q26" s="39">
        <f>(B10/Q10)*100-100</f>
        <v>-18.037135278514597</v>
      </c>
      <c r="R26" s="184"/>
      <c r="S26" s="184"/>
      <c r="T26" s="184"/>
      <c r="U26" s="184"/>
      <c r="V26" s="184"/>
      <c r="W26" s="184"/>
      <c r="X26" s="184"/>
      <c r="Y26" s="184"/>
      <c r="Z26" s="184"/>
    </row>
    <row r="27" spans="1:40" ht="12.75" customHeight="1">
      <c r="A27" s="36" t="s">
        <v>69</v>
      </c>
      <c r="B27" s="25">
        <f t="shared" si="1"/>
        <v>100</v>
      </c>
      <c r="C27" s="25" t="s">
        <v>46</v>
      </c>
      <c r="D27" s="171">
        <f t="shared" si="1"/>
        <v>37.428571428571431</v>
      </c>
      <c r="E27" s="107">
        <f t="shared" si="1"/>
        <v>62.571428571428569</v>
      </c>
      <c r="F27" s="171">
        <f t="shared" si="1"/>
        <v>64.857142857142861</v>
      </c>
      <c r="G27" s="107">
        <f t="shared" si="1"/>
        <v>35.142857142857139</v>
      </c>
      <c r="H27" s="171">
        <f t="shared" si="1"/>
        <v>66.857142857142861</v>
      </c>
      <c r="I27" s="174">
        <f t="shared" si="1"/>
        <v>16.285714285714288</v>
      </c>
      <c r="J27" s="107">
        <f t="shared" si="1"/>
        <v>16.857142857142858</v>
      </c>
      <c r="K27" s="171">
        <f>K11/$B11*100</f>
        <v>73.714285714285708</v>
      </c>
      <c r="L27" s="107">
        <f t="shared" si="1"/>
        <v>26.285714285714285</v>
      </c>
      <c r="M27" s="171">
        <f t="shared" si="1"/>
        <v>44.571428571428569</v>
      </c>
      <c r="N27" s="174">
        <f t="shared" si="1"/>
        <v>46.857142857142861</v>
      </c>
      <c r="O27" s="174">
        <f t="shared" si="1"/>
        <v>8</v>
      </c>
      <c r="P27" s="107">
        <f t="shared" si="1"/>
        <v>0.5714285714285714</v>
      </c>
      <c r="Q27" s="40">
        <f>(B11/Q11)*100-100</f>
        <v>-45.820433436532504</v>
      </c>
      <c r="R27" s="184"/>
      <c r="S27" s="184"/>
      <c r="T27" s="184"/>
      <c r="U27" s="184"/>
      <c r="V27" s="184"/>
      <c r="W27" s="184"/>
      <c r="X27" s="184"/>
      <c r="Y27" s="184"/>
      <c r="Z27" s="184"/>
    </row>
    <row r="28" spans="1:40" ht="12.75" customHeight="1">
      <c r="A28" s="2"/>
      <c r="B28" s="383" t="s">
        <v>70</v>
      </c>
      <c r="C28" s="383"/>
      <c r="D28" s="383"/>
      <c r="E28" s="383"/>
      <c r="F28" s="383"/>
      <c r="G28" s="383"/>
      <c r="H28" s="383"/>
      <c r="I28" s="383"/>
      <c r="J28" s="383"/>
      <c r="K28" s="383"/>
      <c r="L28" s="383"/>
      <c r="M28" s="383"/>
      <c r="N28" s="383"/>
      <c r="O28" s="383"/>
      <c r="P28" s="383"/>
      <c r="Q28" s="197"/>
      <c r="R28" s="184"/>
      <c r="S28" s="184"/>
      <c r="T28" s="184"/>
      <c r="U28" s="184"/>
      <c r="V28" s="184"/>
      <c r="W28" s="184"/>
      <c r="X28" s="184"/>
      <c r="Y28" s="184"/>
      <c r="Z28" s="184"/>
    </row>
    <row r="29" spans="1:40" ht="12.75" customHeight="1">
      <c r="A29" s="34" t="s">
        <v>71</v>
      </c>
      <c r="B29" s="23">
        <f>B13/$B13*100</f>
        <v>100</v>
      </c>
      <c r="C29" s="23" t="s">
        <v>46</v>
      </c>
      <c r="D29" s="26">
        <f>D13/$B13*100</f>
        <v>47.941888619854723</v>
      </c>
      <c r="E29" s="106">
        <f t="shared" ref="E29:P29" si="2">E13/$B13*100</f>
        <v>52.058111380145277</v>
      </c>
      <c r="F29" s="26">
        <f t="shared" si="2"/>
        <v>51.08958837772397</v>
      </c>
      <c r="G29" s="106">
        <f>G13/$B13*100</f>
        <v>48.91041162227603</v>
      </c>
      <c r="H29" s="26">
        <f t="shared" si="2"/>
        <v>72.154963680387411</v>
      </c>
      <c r="I29" s="111">
        <f t="shared" si="2"/>
        <v>17.917675544794189</v>
      </c>
      <c r="J29" s="106">
        <f t="shared" si="2"/>
        <v>9.9273607748184016</v>
      </c>
      <c r="K29" s="26">
        <f t="shared" si="2"/>
        <v>77.966101694915253</v>
      </c>
      <c r="L29" s="106">
        <f t="shared" si="2"/>
        <v>22.033898305084744</v>
      </c>
      <c r="M29" s="26">
        <f t="shared" si="2"/>
        <v>32.687651331719131</v>
      </c>
      <c r="N29" s="111">
        <f t="shared" si="2"/>
        <v>62.227602905569015</v>
      </c>
      <c r="O29" s="111">
        <f t="shared" si="2"/>
        <v>3.87409200968523</v>
      </c>
      <c r="P29" s="106">
        <f t="shared" si="2"/>
        <v>1.2106537530266344</v>
      </c>
      <c r="Q29" s="45">
        <f>(B13/Q13)*100-100</f>
        <v>51.28205128205127</v>
      </c>
      <c r="R29" s="184"/>
      <c r="S29" s="184"/>
      <c r="T29" s="184"/>
      <c r="U29" s="184"/>
      <c r="V29" s="184"/>
      <c r="W29" s="184"/>
      <c r="X29" s="184"/>
      <c r="Y29" s="184"/>
      <c r="Z29" s="184"/>
    </row>
    <row r="30" spans="1:40" ht="12.75" customHeight="1">
      <c r="A30" s="36" t="s">
        <v>72</v>
      </c>
      <c r="B30" s="25">
        <f>B14/$B14*100</f>
        <v>100</v>
      </c>
      <c r="C30" s="25" t="s">
        <v>46</v>
      </c>
      <c r="D30" s="170">
        <f t="shared" ref="D30:P31" si="3">D14/$B14*100</f>
        <v>36.865211200759376</v>
      </c>
      <c r="E30" s="107">
        <f t="shared" si="3"/>
        <v>63.134788799240624</v>
      </c>
      <c r="F30" s="170">
        <f t="shared" si="3"/>
        <v>51.417892738490742</v>
      </c>
      <c r="G30" s="107">
        <f t="shared" si="3"/>
        <v>48.582107261509258</v>
      </c>
      <c r="H30" s="170">
        <f t="shared" si="3"/>
        <v>79.621499762695777</v>
      </c>
      <c r="I30" s="173">
        <f t="shared" si="3"/>
        <v>14.095870906502137</v>
      </c>
      <c r="J30" s="107">
        <f t="shared" si="3"/>
        <v>6.282629330802088</v>
      </c>
      <c r="K30" s="170">
        <f t="shared" si="3"/>
        <v>84.195538680588513</v>
      </c>
      <c r="L30" s="107">
        <f t="shared" si="3"/>
        <v>15.804461319411486</v>
      </c>
      <c r="M30" s="170">
        <f t="shared" si="3"/>
        <v>24.371143806359751</v>
      </c>
      <c r="N30" s="173">
        <f t="shared" si="3"/>
        <v>58.525154247745611</v>
      </c>
      <c r="O30" s="173">
        <f t="shared" si="3"/>
        <v>11.248220218319886</v>
      </c>
      <c r="P30" s="107">
        <f t="shared" si="3"/>
        <v>5.8554817275747508</v>
      </c>
      <c r="Q30" s="46">
        <f>(B14/Q14)*100-100</f>
        <v>28.017012227538544</v>
      </c>
      <c r="R30" s="184"/>
      <c r="S30" s="184"/>
      <c r="T30" s="184"/>
      <c r="U30" s="184"/>
      <c r="V30" s="184"/>
      <c r="W30" s="184"/>
      <c r="X30" s="184"/>
      <c r="Y30" s="184"/>
      <c r="Z30" s="184"/>
    </row>
    <row r="31" spans="1:40" ht="12.75" customHeight="1">
      <c r="A31" s="34" t="s">
        <v>170</v>
      </c>
      <c r="B31" s="23">
        <f>B15/$B15*100</f>
        <v>100</v>
      </c>
      <c r="C31" s="23" t="s">
        <v>46</v>
      </c>
      <c r="D31" s="172">
        <f t="shared" si="3"/>
        <v>28.524945770065074</v>
      </c>
      <c r="E31" s="106">
        <f t="shared" si="3"/>
        <v>71.475054229934926</v>
      </c>
      <c r="F31" s="172">
        <f t="shared" si="3"/>
        <v>55.965292841648598</v>
      </c>
      <c r="G31" s="106">
        <f t="shared" si="3"/>
        <v>44.034707158351409</v>
      </c>
      <c r="H31" s="172">
        <f t="shared" si="3"/>
        <v>75.02711496746204</v>
      </c>
      <c r="I31" s="175">
        <f t="shared" si="3"/>
        <v>14.262472885032537</v>
      </c>
      <c r="J31" s="106">
        <f t="shared" si="3"/>
        <v>10.710412147505423</v>
      </c>
      <c r="K31" s="172">
        <f t="shared" si="3"/>
        <v>87.011930585683288</v>
      </c>
      <c r="L31" s="106">
        <f t="shared" si="3"/>
        <v>12.988069414316703</v>
      </c>
      <c r="M31" s="172">
        <f t="shared" si="3"/>
        <v>25.189804772234275</v>
      </c>
      <c r="N31" s="175">
        <f t="shared" si="3"/>
        <v>56.23644251626898</v>
      </c>
      <c r="O31" s="175">
        <f t="shared" si="3"/>
        <v>14.018438177874188</v>
      </c>
      <c r="P31" s="106">
        <f t="shared" si="3"/>
        <v>4.5553145336225596</v>
      </c>
      <c r="Q31" s="47">
        <f>(B15/Q15)*100-100</f>
        <v>23.097463284379188</v>
      </c>
      <c r="R31" s="184"/>
      <c r="S31" s="184"/>
      <c r="T31" s="184"/>
      <c r="U31" s="184"/>
      <c r="V31" s="184"/>
      <c r="W31" s="184"/>
      <c r="X31" s="184"/>
      <c r="Y31" s="184"/>
      <c r="Z31" s="184"/>
    </row>
    <row r="32" spans="1:40" ht="12.75" customHeight="1">
      <c r="A32" s="2"/>
      <c r="B32" s="383" t="s">
        <v>165</v>
      </c>
      <c r="C32" s="383"/>
      <c r="D32" s="383"/>
      <c r="E32" s="383"/>
      <c r="F32" s="383"/>
      <c r="G32" s="383"/>
      <c r="H32" s="383"/>
      <c r="I32" s="383"/>
      <c r="J32" s="383"/>
      <c r="K32" s="383"/>
      <c r="L32" s="383"/>
      <c r="M32" s="383"/>
      <c r="N32" s="383"/>
      <c r="O32" s="383"/>
      <c r="P32" s="383"/>
      <c r="Q32" s="197"/>
      <c r="R32" s="184"/>
      <c r="S32" s="184"/>
      <c r="T32" s="184"/>
      <c r="U32" s="184"/>
      <c r="V32" s="184"/>
      <c r="W32" s="184"/>
      <c r="X32" s="184"/>
      <c r="Y32" s="184"/>
      <c r="Z32" s="184"/>
    </row>
    <row r="33" spans="1:26" ht="12.75" customHeight="1">
      <c r="A33" s="34" t="s">
        <v>74</v>
      </c>
      <c r="B33" s="23" t="s">
        <v>46</v>
      </c>
      <c r="C33" s="23">
        <v>100</v>
      </c>
      <c r="D33" s="26" t="s">
        <v>46</v>
      </c>
      <c r="E33" s="106" t="s">
        <v>46</v>
      </c>
      <c r="F33" s="26" t="s">
        <v>46</v>
      </c>
      <c r="G33" s="106" t="s">
        <v>46</v>
      </c>
      <c r="H33" s="26">
        <f>H17/$C17*100</f>
        <v>66.673043810981454</v>
      </c>
      <c r="I33" s="111">
        <f t="shared" ref="I33:P33" si="4">I17/$C17*100</f>
        <v>16.223455136789745</v>
      </c>
      <c r="J33" s="106">
        <f t="shared" si="4"/>
        <v>15.592117849626938</v>
      </c>
      <c r="K33" s="26">
        <f t="shared" si="4"/>
        <v>73.215993877941457</v>
      </c>
      <c r="L33" s="106">
        <f t="shared" si="4"/>
        <v>26.784006122058539</v>
      </c>
      <c r="M33" s="26">
        <f t="shared" si="4"/>
        <v>39.774249091256934</v>
      </c>
      <c r="N33" s="111">
        <f t="shared" si="4"/>
        <v>47.292902238377657</v>
      </c>
      <c r="O33" s="111">
        <f t="shared" si="4"/>
        <v>11.574516931318156</v>
      </c>
      <c r="P33" s="106">
        <f t="shared" si="4"/>
        <v>1.3583317390472547</v>
      </c>
      <c r="Q33" s="183">
        <f>(B17/Q17)*100-100</f>
        <v>11.362115127175372</v>
      </c>
      <c r="R33" s="184"/>
      <c r="S33" s="184"/>
      <c r="T33" s="184"/>
      <c r="U33" s="184"/>
      <c r="V33" s="184"/>
      <c r="W33" s="184"/>
      <c r="X33" s="184"/>
      <c r="Y33" s="184"/>
      <c r="Z33" s="184"/>
    </row>
    <row r="34" spans="1:26" ht="12.75" customHeight="1">
      <c r="A34" s="36" t="s">
        <v>75</v>
      </c>
      <c r="B34" s="25" t="s">
        <v>46</v>
      </c>
      <c r="C34" s="25">
        <v>100</v>
      </c>
      <c r="D34" s="171" t="s">
        <v>46</v>
      </c>
      <c r="E34" s="107" t="s">
        <v>46</v>
      </c>
      <c r="F34" s="171" t="s">
        <v>46</v>
      </c>
      <c r="G34" s="107" t="s">
        <v>46</v>
      </c>
      <c r="H34" s="171">
        <f t="shared" ref="H34:P34" si="5">H18/$C18*100</f>
        <v>68.134135355824839</v>
      </c>
      <c r="I34" s="174">
        <f t="shared" si="5"/>
        <v>15.540638712114607</v>
      </c>
      <c r="J34" s="110">
        <f t="shared" si="5"/>
        <v>14.604945805364252</v>
      </c>
      <c r="K34" s="171">
        <f t="shared" si="5"/>
        <v>75.483102315985235</v>
      </c>
      <c r="L34" s="107">
        <f t="shared" si="5"/>
        <v>24.516897684014761</v>
      </c>
      <c r="M34" s="171">
        <f t="shared" si="5"/>
        <v>39.572254671199836</v>
      </c>
      <c r="N34" s="174">
        <f t="shared" si="5"/>
        <v>48.074855432540033</v>
      </c>
      <c r="O34" s="174">
        <f t="shared" si="5"/>
        <v>12.126231366053526</v>
      </c>
      <c r="P34" s="107">
        <f t="shared" si="5"/>
        <v>0.22665853020660798</v>
      </c>
      <c r="Q34" s="48">
        <f>(B18/Q18)*100-100</f>
        <v>15.653585508516073</v>
      </c>
      <c r="R34" s="184"/>
      <c r="S34" s="184"/>
      <c r="T34" s="184"/>
      <c r="U34" s="184"/>
      <c r="V34" s="184"/>
      <c r="W34" s="184"/>
      <c r="X34" s="184"/>
      <c r="Y34" s="184"/>
      <c r="Z34" s="184"/>
    </row>
    <row r="35" spans="1:26" ht="12.75" customHeight="1">
      <c r="A35" s="2"/>
      <c r="B35" s="383" t="s">
        <v>76</v>
      </c>
      <c r="C35" s="383"/>
      <c r="D35" s="383"/>
      <c r="E35" s="383"/>
      <c r="F35" s="383"/>
      <c r="G35" s="383"/>
      <c r="H35" s="383"/>
      <c r="I35" s="383"/>
      <c r="J35" s="383"/>
      <c r="K35" s="383"/>
      <c r="L35" s="383"/>
      <c r="M35" s="383"/>
      <c r="N35" s="383"/>
      <c r="O35" s="383"/>
      <c r="P35" s="383"/>
      <c r="Q35" s="197"/>
      <c r="R35" s="184"/>
      <c r="S35" s="184"/>
      <c r="T35" s="184"/>
      <c r="U35" s="184"/>
      <c r="V35" s="184"/>
      <c r="W35" s="184"/>
      <c r="X35" s="184"/>
      <c r="Y35" s="184"/>
      <c r="Z35" s="184"/>
    </row>
    <row r="36" spans="1:26" ht="12.75" customHeight="1">
      <c r="A36" s="34" t="s">
        <v>77</v>
      </c>
      <c r="B36" s="23">
        <f>B20/$B20*100</f>
        <v>100</v>
      </c>
      <c r="C36" s="23" t="s">
        <v>46</v>
      </c>
      <c r="D36" s="26">
        <f>D20/$B20*100</f>
        <v>5.6055363321799305</v>
      </c>
      <c r="E36" s="106">
        <f t="shared" ref="E36:P37" si="6">E20/$B20*100</f>
        <v>94.394463667820077</v>
      </c>
      <c r="F36" s="26">
        <f t="shared" si="6"/>
        <v>74.809688581314887</v>
      </c>
      <c r="G36" s="106">
        <f t="shared" si="6"/>
        <v>25.19031141868512</v>
      </c>
      <c r="H36" s="26">
        <f t="shared" si="6"/>
        <v>71.003460207612463</v>
      </c>
      <c r="I36" s="111">
        <f t="shared" si="6"/>
        <v>14.256055363321799</v>
      </c>
      <c r="J36" s="106">
        <f t="shared" si="6"/>
        <v>14.740484429065745</v>
      </c>
      <c r="K36" s="26">
        <f t="shared" si="6"/>
        <v>31.072664359861591</v>
      </c>
      <c r="L36" s="106">
        <f t="shared" si="6"/>
        <v>68.927335640138409</v>
      </c>
      <c r="M36" s="26">
        <f t="shared" si="6"/>
        <v>60.968858131487892</v>
      </c>
      <c r="N36" s="111">
        <f t="shared" si="6"/>
        <v>28.166089965397923</v>
      </c>
      <c r="O36" s="111">
        <f t="shared" si="6"/>
        <v>6.5051903114186853</v>
      </c>
      <c r="P36" s="106">
        <f t="shared" si="6"/>
        <v>4.3598615916955019</v>
      </c>
      <c r="Q36" s="45">
        <f>(B20/Q20)*100-100</f>
        <v>120.94801223241589</v>
      </c>
      <c r="R36" s="184"/>
      <c r="S36" s="184"/>
      <c r="T36" s="184"/>
      <c r="U36" s="184"/>
      <c r="V36" s="184"/>
      <c r="W36" s="184"/>
      <c r="X36" s="184"/>
      <c r="Y36" s="184"/>
      <c r="Z36" s="184"/>
    </row>
    <row r="37" spans="1:26" ht="12.75" customHeight="1">
      <c r="A37" s="42" t="s">
        <v>78</v>
      </c>
      <c r="B37" s="43">
        <f>B21/$B21*100</f>
        <v>100</v>
      </c>
      <c r="C37" s="43" t="s">
        <v>46</v>
      </c>
      <c r="D37" s="171">
        <f>D21/$B21*100</f>
        <v>17.857142857142858</v>
      </c>
      <c r="E37" s="110">
        <f t="shared" si="6"/>
        <v>82.142857142857139</v>
      </c>
      <c r="F37" s="171">
        <f t="shared" si="6"/>
        <v>60.714285714285708</v>
      </c>
      <c r="G37" s="110">
        <f t="shared" si="6"/>
        <v>39.285714285714285</v>
      </c>
      <c r="H37" s="171">
        <f t="shared" si="6"/>
        <v>82.142857142857139</v>
      </c>
      <c r="I37" s="174">
        <f t="shared" si="6"/>
        <v>11.904761904761903</v>
      </c>
      <c r="J37" s="110">
        <f t="shared" si="6"/>
        <v>5.9523809523809517</v>
      </c>
      <c r="K37" s="171">
        <f t="shared" si="6"/>
        <v>72.61904761904762</v>
      </c>
      <c r="L37" s="110">
        <f t="shared" si="6"/>
        <v>27.380952380952383</v>
      </c>
      <c r="M37" s="171">
        <f t="shared" si="6"/>
        <v>22.61904761904762</v>
      </c>
      <c r="N37" s="174">
        <f t="shared" si="6"/>
        <v>48.80952380952381</v>
      </c>
      <c r="O37" s="174">
        <f t="shared" si="6"/>
        <v>20.238095238095237</v>
      </c>
      <c r="P37" s="110">
        <f t="shared" si="6"/>
        <v>8.3333333333333321</v>
      </c>
      <c r="Q37" s="48">
        <f>(B21/Q21)*100-100</f>
        <v>180</v>
      </c>
      <c r="R37" s="184"/>
      <c r="S37" s="184"/>
      <c r="T37" s="184"/>
      <c r="U37" s="184"/>
      <c r="V37" s="184"/>
      <c r="W37" s="184"/>
      <c r="X37" s="184"/>
      <c r="Y37" s="184"/>
      <c r="Z37" s="184"/>
    </row>
    <row r="38" spans="1:26" s="145" customFormat="1">
      <c r="A38" s="388" t="s">
        <v>161</v>
      </c>
      <c r="B38" s="388"/>
      <c r="C38" s="388"/>
      <c r="D38" s="388"/>
      <c r="E38" s="388"/>
      <c r="F38" s="388"/>
      <c r="G38" s="388"/>
      <c r="H38" s="388"/>
      <c r="I38" s="388"/>
      <c r="J38" s="388"/>
      <c r="K38" s="388"/>
      <c r="L38" s="388"/>
      <c r="M38" s="388"/>
      <c r="N38" s="388"/>
      <c r="O38" s="388"/>
      <c r="P38" s="388"/>
      <c r="Q38" s="388"/>
      <c r="R38" s="185"/>
      <c r="S38" s="185"/>
      <c r="T38" s="185"/>
      <c r="U38" s="185"/>
      <c r="V38" s="185"/>
      <c r="W38" s="185"/>
      <c r="X38" s="185"/>
      <c r="Y38" s="185"/>
      <c r="Z38" s="185"/>
    </row>
    <row r="39" spans="1:26" s="145" customFormat="1">
      <c r="A39" s="387" t="s">
        <v>162</v>
      </c>
      <c r="B39" s="387"/>
      <c r="C39" s="387"/>
      <c r="D39" s="387"/>
      <c r="E39" s="387"/>
      <c r="F39" s="387"/>
      <c r="G39" s="387"/>
      <c r="H39" s="387"/>
      <c r="I39" s="387"/>
      <c r="J39" s="387"/>
      <c r="K39" s="387"/>
      <c r="L39" s="387"/>
      <c r="M39" s="387"/>
      <c r="N39" s="387"/>
      <c r="O39" s="387"/>
      <c r="P39" s="387"/>
      <c r="Q39" s="387"/>
      <c r="R39" s="185"/>
      <c r="S39" s="185"/>
      <c r="T39" s="185"/>
      <c r="U39" s="185"/>
      <c r="V39" s="185"/>
      <c r="W39" s="185"/>
      <c r="X39" s="185"/>
      <c r="Y39" s="185"/>
      <c r="Z39" s="185"/>
    </row>
    <row r="40" spans="1:26">
      <c r="A40" s="378" t="s">
        <v>80</v>
      </c>
      <c r="B40" s="378"/>
      <c r="C40" s="378"/>
      <c r="D40" s="378"/>
      <c r="E40" s="378"/>
      <c r="F40" s="378"/>
      <c r="G40" s="378"/>
      <c r="H40" s="378"/>
      <c r="I40" s="378"/>
      <c r="J40" s="378"/>
      <c r="K40" s="378"/>
      <c r="L40" s="378"/>
      <c r="M40" s="378"/>
      <c r="N40" s="378"/>
      <c r="O40" s="378"/>
      <c r="P40" s="378"/>
      <c r="Q40" s="378"/>
      <c r="R40" s="184"/>
      <c r="S40" s="184"/>
      <c r="T40" s="184"/>
      <c r="U40" s="184"/>
      <c r="V40" s="184"/>
      <c r="W40" s="184"/>
      <c r="X40" s="184"/>
      <c r="Y40" s="184"/>
      <c r="Z40" s="184"/>
    </row>
    <row r="41" spans="1:26">
      <c r="A41" s="184"/>
      <c r="B41" s="186"/>
      <c r="C41" s="184"/>
      <c r="D41" s="184"/>
      <c r="E41" s="184"/>
      <c r="F41" s="184"/>
      <c r="G41" s="184"/>
      <c r="H41" s="187"/>
      <c r="I41" s="146"/>
      <c r="J41" s="184"/>
      <c r="K41" s="186"/>
      <c r="L41" s="184"/>
      <c r="M41" s="184"/>
      <c r="N41" s="184"/>
      <c r="O41" s="184"/>
      <c r="P41" s="184"/>
      <c r="Q41" s="184"/>
      <c r="R41" s="184"/>
      <c r="S41" s="184"/>
      <c r="T41" s="184"/>
      <c r="U41" s="184"/>
      <c r="V41" s="184"/>
      <c r="W41" s="184"/>
      <c r="X41" s="184"/>
      <c r="Y41" s="184"/>
      <c r="Z41" s="184"/>
    </row>
    <row r="42" spans="1:26">
      <c r="A42" s="184"/>
      <c r="B42" s="184"/>
      <c r="C42" s="184"/>
      <c r="D42" s="184"/>
      <c r="E42" s="186"/>
      <c r="F42" s="184"/>
      <c r="G42" s="186"/>
      <c r="H42" s="184"/>
      <c r="I42" s="186"/>
      <c r="J42" s="186"/>
      <c r="K42" s="184"/>
      <c r="L42" s="186"/>
      <c r="M42" s="184"/>
      <c r="N42" s="184"/>
      <c r="O42" s="184"/>
      <c r="P42" s="186"/>
      <c r="Q42" s="184"/>
      <c r="R42" s="184"/>
      <c r="S42" s="184"/>
      <c r="T42" s="184"/>
      <c r="U42" s="184"/>
      <c r="V42" s="184"/>
      <c r="W42" s="184"/>
      <c r="X42" s="184"/>
      <c r="Y42" s="184"/>
      <c r="Z42" s="184"/>
    </row>
    <row r="43" spans="1:26">
      <c r="A43" s="184"/>
      <c r="B43" s="184"/>
      <c r="C43" s="184"/>
      <c r="D43" s="184"/>
      <c r="E43" s="186"/>
      <c r="F43" s="180"/>
      <c r="G43" s="186"/>
      <c r="H43" s="180"/>
      <c r="I43" s="181"/>
      <c r="J43" s="186"/>
      <c r="K43" s="180"/>
      <c r="L43" s="186"/>
      <c r="M43" s="184"/>
      <c r="N43" s="184"/>
      <c r="O43" s="184"/>
      <c r="P43" s="186"/>
      <c r="Q43" s="184"/>
      <c r="R43" s="184"/>
      <c r="S43" s="184"/>
      <c r="T43" s="184"/>
      <c r="U43" s="184"/>
      <c r="V43" s="184"/>
      <c r="W43" s="184"/>
      <c r="X43" s="184"/>
      <c r="Y43" s="184"/>
      <c r="Z43" s="184"/>
    </row>
    <row r="44" spans="1:26">
      <c r="A44" s="184"/>
      <c r="B44" s="184"/>
      <c r="C44" s="184"/>
      <c r="D44" s="184"/>
      <c r="E44" s="180"/>
      <c r="F44" s="180"/>
      <c r="G44" s="180"/>
      <c r="H44" s="180"/>
      <c r="I44" s="181"/>
      <c r="J44" s="180"/>
      <c r="K44" s="180"/>
      <c r="L44" s="180"/>
      <c r="M44" s="184"/>
      <c r="N44" s="184"/>
      <c r="O44" s="184"/>
      <c r="P44" s="184"/>
      <c r="Q44" s="184"/>
      <c r="R44" s="184"/>
      <c r="S44" s="184"/>
      <c r="T44" s="184"/>
      <c r="U44" s="184"/>
      <c r="V44" s="184"/>
      <c r="W44" s="184"/>
      <c r="X44" s="184"/>
      <c r="Y44" s="184"/>
      <c r="Z44" s="184"/>
    </row>
    <row r="45" spans="1:26">
      <c r="A45" s="184"/>
      <c r="B45" s="184"/>
      <c r="C45" s="184"/>
      <c r="D45" s="184"/>
      <c r="E45" s="180"/>
      <c r="F45" s="180"/>
      <c r="G45" s="180"/>
      <c r="H45" s="180"/>
      <c r="I45" s="181"/>
      <c r="J45" s="180"/>
      <c r="K45" s="180"/>
      <c r="L45" s="180"/>
      <c r="M45" s="184"/>
      <c r="N45" s="184"/>
      <c r="O45" s="184"/>
      <c r="P45" s="184"/>
      <c r="Q45" s="184"/>
      <c r="R45" s="184"/>
      <c r="S45" s="184"/>
      <c r="T45" s="184"/>
      <c r="U45" s="184"/>
      <c r="V45" s="184"/>
      <c r="W45" s="184"/>
      <c r="X45" s="184"/>
      <c r="Y45" s="184"/>
      <c r="Z45" s="184"/>
    </row>
    <row r="46" spans="1:26">
      <c r="E46" s="180"/>
      <c r="F46" s="180"/>
      <c r="G46" s="180"/>
      <c r="H46" s="180"/>
      <c r="I46" s="181"/>
      <c r="J46" s="180"/>
      <c r="K46" s="180"/>
      <c r="L46" s="180"/>
    </row>
    <row r="47" spans="1:26">
      <c r="E47" s="180"/>
      <c r="F47" s="180"/>
      <c r="G47" s="180"/>
      <c r="H47" s="180"/>
      <c r="I47" s="180"/>
      <c r="J47" s="180"/>
      <c r="K47" s="180"/>
      <c r="L47" s="180"/>
    </row>
    <row r="48" spans="1:26">
      <c r="E48" s="180"/>
      <c r="F48" s="180"/>
      <c r="G48" s="180"/>
      <c r="H48" s="180"/>
      <c r="I48" s="180"/>
      <c r="J48" s="180"/>
      <c r="K48" s="180"/>
      <c r="L48" s="180"/>
    </row>
    <row r="49" spans="5:12">
      <c r="E49" s="180"/>
      <c r="F49" s="180"/>
      <c r="G49" s="180"/>
      <c r="H49" s="180"/>
      <c r="I49" s="180"/>
      <c r="J49" s="180"/>
      <c r="K49" s="180"/>
      <c r="L49" s="180"/>
    </row>
    <row r="50" spans="5:12">
      <c r="E50" s="180"/>
      <c r="F50" s="180"/>
      <c r="G50" s="180"/>
      <c r="H50" s="180"/>
      <c r="I50" s="180"/>
      <c r="J50" s="180"/>
      <c r="K50" s="180"/>
      <c r="L50" s="180"/>
    </row>
    <row r="51" spans="5:12">
      <c r="E51" s="180"/>
      <c r="F51" s="180"/>
      <c r="G51" s="180"/>
      <c r="H51" s="180"/>
      <c r="I51" s="180"/>
      <c r="J51" s="180"/>
      <c r="K51" s="180"/>
      <c r="L51" s="180"/>
    </row>
    <row r="52" spans="5:12">
      <c r="E52" s="180"/>
      <c r="F52" s="180"/>
      <c r="G52" s="180"/>
      <c r="H52" s="180"/>
      <c r="I52" s="180"/>
      <c r="J52" s="180"/>
      <c r="K52" s="180"/>
      <c r="L52" s="180"/>
    </row>
    <row r="53" spans="5:12">
      <c r="E53" s="180"/>
      <c r="F53" s="180"/>
      <c r="G53" s="180"/>
      <c r="H53" s="180"/>
      <c r="I53" s="180"/>
      <c r="J53" s="180"/>
      <c r="K53" s="180"/>
      <c r="L53" s="180"/>
    </row>
    <row r="54" spans="5:12">
      <c r="E54" s="180"/>
      <c r="F54" s="180"/>
      <c r="G54" s="180"/>
      <c r="H54" s="180"/>
      <c r="I54" s="180"/>
      <c r="J54" s="180"/>
      <c r="K54" s="180"/>
      <c r="L54" s="180"/>
    </row>
    <row r="55" spans="5:12">
      <c r="E55" s="180"/>
      <c r="F55" s="180"/>
      <c r="G55" s="180"/>
      <c r="H55" s="180"/>
      <c r="I55" s="180"/>
      <c r="J55" s="180"/>
      <c r="K55" s="180"/>
      <c r="L55" s="180"/>
    </row>
  </sheetData>
  <mergeCells count="24">
    <mergeCell ref="A40:Q40"/>
    <mergeCell ref="Q4:Q5"/>
    <mergeCell ref="B6:P6"/>
    <mergeCell ref="B7:P7"/>
    <mergeCell ref="B12:P12"/>
    <mergeCell ref="B16:P16"/>
    <mergeCell ref="B19:P19"/>
    <mergeCell ref="B22:P22"/>
    <mergeCell ref="B23:P23"/>
    <mergeCell ref="B28:P28"/>
    <mergeCell ref="B32:P32"/>
    <mergeCell ref="B35:P35"/>
    <mergeCell ref="A39:Q39"/>
    <mergeCell ref="A38:Q38"/>
    <mergeCell ref="A1:Q1"/>
    <mergeCell ref="A2:Q2"/>
    <mergeCell ref="A3:A6"/>
    <mergeCell ref="B3:P3"/>
    <mergeCell ref="B4:C4"/>
    <mergeCell ref="D4:E4"/>
    <mergeCell ref="F4:G4"/>
    <mergeCell ref="H4:J4"/>
    <mergeCell ref="K4:L4"/>
    <mergeCell ref="M4:P4"/>
  </mergeCells>
  <hyperlinks>
    <hyperlink ref="A1:Q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showGridLines="0" zoomScaleNormal="100" workbookViewId="0">
      <selection sqref="A1:J1"/>
    </sheetView>
  </sheetViews>
  <sheetFormatPr baseColWidth="10" defaultRowHeight="12.75" customHeight="1"/>
  <cols>
    <col min="1" max="1" width="6.42578125" customWidth="1"/>
    <col min="2" max="2" width="29.5703125" customWidth="1"/>
    <col min="3" max="9" width="12.140625" customWidth="1"/>
  </cols>
  <sheetData>
    <row r="1" spans="1:9" ht="25.5" customHeight="1">
      <c r="A1" s="389" t="s">
        <v>208</v>
      </c>
      <c r="B1" s="389"/>
      <c r="C1" s="389"/>
      <c r="D1" s="389"/>
      <c r="E1" s="389"/>
      <c r="F1" s="389"/>
      <c r="G1" s="389"/>
      <c r="H1" s="389"/>
      <c r="I1" s="389"/>
    </row>
    <row r="2" spans="1:9" ht="30" customHeight="1">
      <c r="A2" s="267" t="s">
        <v>152</v>
      </c>
      <c r="B2" s="267"/>
      <c r="C2" s="267"/>
      <c r="D2" s="267"/>
      <c r="E2" s="268"/>
      <c r="F2" s="268"/>
      <c r="G2" s="399"/>
      <c r="H2" s="399"/>
      <c r="I2" s="399"/>
    </row>
    <row r="3" spans="1:9" ht="12.75" customHeight="1">
      <c r="A3" s="400" t="s">
        <v>203</v>
      </c>
      <c r="B3" s="401"/>
      <c r="C3" s="409" t="s">
        <v>13</v>
      </c>
      <c r="D3" s="411" t="s">
        <v>19</v>
      </c>
      <c r="E3" s="401"/>
      <c r="F3" s="414" t="s">
        <v>20</v>
      </c>
      <c r="G3" s="414" t="s">
        <v>21</v>
      </c>
      <c r="H3" s="417"/>
      <c r="I3" s="414" t="s">
        <v>22</v>
      </c>
    </row>
    <row r="4" spans="1:9" ht="12.75" customHeight="1">
      <c r="A4" s="402"/>
      <c r="B4" s="403"/>
      <c r="C4" s="409"/>
      <c r="D4" s="412"/>
      <c r="E4" s="403"/>
      <c r="F4" s="415"/>
      <c r="G4" s="418"/>
      <c r="H4" s="419"/>
      <c r="I4" s="420"/>
    </row>
    <row r="5" spans="1:9" ht="12.75" customHeight="1">
      <c r="A5" s="402"/>
      <c r="B5" s="403"/>
      <c r="C5" s="409"/>
      <c r="D5" s="412"/>
      <c r="E5" s="403"/>
      <c r="F5" s="415"/>
      <c r="G5" s="414" t="s">
        <v>23</v>
      </c>
      <c r="H5" s="417"/>
      <c r="I5" s="420"/>
    </row>
    <row r="6" spans="1:9" ht="12.75" customHeight="1">
      <c r="A6" s="402"/>
      <c r="B6" s="403"/>
      <c r="C6" s="409"/>
      <c r="D6" s="413"/>
      <c r="E6" s="405"/>
      <c r="F6" s="415"/>
      <c r="G6" s="418"/>
      <c r="H6" s="419"/>
      <c r="I6" s="420"/>
    </row>
    <row r="7" spans="1:9" ht="12.75" customHeight="1">
      <c r="A7" s="402"/>
      <c r="B7" s="403"/>
      <c r="C7" s="410"/>
      <c r="D7" s="142" t="s">
        <v>158</v>
      </c>
      <c r="E7" s="262" t="s">
        <v>15</v>
      </c>
      <c r="F7" s="416"/>
      <c r="G7" s="263" t="s">
        <v>24</v>
      </c>
      <c r="H7" s="263" t="s">
        <v>25</v>
      </c>
      <c r="I7" s="416"/>
    </row>
    <row r="8" spans="1:9" ht="12.75" customHeight="1">
      <c r="A8" s="404"/>
      <c r="B8" s="405"/>
      <c r="C8" s="407" t="s">
        <v>12</v>
      </c>
      <c r="D8" s="408"/>
      <c r="E8" s="408"/>
      <c r="F8" s="408"/>
      <c r="G8" s="408"/>
      <c r="H8" s="408"/>
      <c r="I8" s="408"/>
    </row>
    <row r="9" spans="1:9" ht="12.75" customHeight="1">
      <c r="A9" s="391" t="s">
        <v>204</v>
      </c>
      <c r="B9" s="13" t="s">
        <v>26</v>
      </c>
      <c r="C9" s="6">
        <v>31.34</v>
      </c>
      <c r="D9" s="143">
        <v>28.83</v>
      </c>
      <c r="E9" s="155">
        <v>32.1</v>
      </c>
      <c r="F9" s="6">
        <v>28.78</v>
      </c>
      <c r="G9" s="143">
        <v>34.15</v>
      </c>
      <c r="H9" s="155">
        <v>28.82</v>
      </c>
      <c r="I9" s="154">
        <v>33.04</v>
      </c>
    </row>
    <row r="10" spans="1:9" ht="12.75" customHeight="1">
      <c r="A10" s="396"/>
      <c r="B10" s="14" t="s">
        <v>27</v>
      </c>
      <c r="C10" s="7">
        <v>40.43</v>
      </c>
      <c r="D10" s="156">
        <v>45.87</v>
      </c>
      <c r="E10" s="157">
        <v>39.119999999999997</v>
      </c>
      <c r="F10" s="7">
        <v>33.11</v>
      </c>
      <c r="G10" s="156">
        <v>42.45</v>
      </c>
      <c r="H10" s="157">
        <v>49.38</v>
      </c>
      <c r="I10" s="156">
        <v>37.75</v>
      </c>
    </row>
    <row r="11" spans="1:9" ht="12.75" customHeight="1">
      <c r="A11" s="393" t="s">
        <v>205</v>
      </c>
      <c r="B11" s="161" t="s">
        <v>28</v>
      </c>
      <c r="C11" s="6">
        <v>20.54</v>
      </c>
      <c r="D11" s="154">
        <v>14.18</v>
      </c>
      <c r="E11" s="155">
        <v>22.2</v>
      </c>
      <c r="F11" s="6">
        <v>23.5</v>
      </c>
      <c r="G11" s="154">
        <v>18.940000000000001</v>
      </c>
      <c r="H11" s="155">
        <v>13.48</v>
      </c>
      <c r="I11" s="154">
        <v>18.43</v>
      </c>
    </row>
    <row r="12" spans="1:9" ht="12.75" customHeight="1">
      <c r="A12" s="393"/>
      <c r="B12" s="162" t="s">
        <v>29</v>
      </c>
      <c r="C12" s="7">
        <v>5.86</v>
      </c>
      <c r="D12" s="156">
        <v>7.3</v>
      </c>
      <c r="E12" s="157">
        <v>5.37</v>
      </c>
      <c r="F12" s="7">
        <v>8.94</v>
      </c>
      <c r="G12" s="156">
        <v>3.44</v>
      </c>
      <c r="H12" s="157">
        <v>6.23</v>
      </c>
      <c r="I12" s="156">
        <v>6.96</v>
      </c>
    </row>
    <row r="13" spans="1:9" s="16" customFormat="1" ht="12.75" customHeight="1">
      <c r="A13" s="406"/>
      <c r="B13" s="160" t="s">
        <v>151</v>
      </c>
      <c r="C13" s="9">
        <v>1.83</v>
      </c>
      <c r="D13" s="83">
        <v>3.82</v>
      </c>
      <c r="E13" s="83">
        <v>1.2</v>
      </c>
      <c r="F13" s="11">
        <v>5.66</v>
      </c>
      <c r="G13" s="11">
        <v>1.02</v>
      </c>
      <c r="H13" s="83">
        <v>2.1</v>
      </c>
      <c r="I13" s="11">
        <v>3.83</v>
      </c>
    </row>
    <row r="14" spans="1:9" ht="12.75" customHeight="1">
      <c r="A14" s="12"/>
      <c r="B14" s="189"/>
      <c r="C14" s="398" t="s">
        <v>31</v>
      </c>
      <c r="D14" s="398"/>
      <c r="E14" s="398"/>
      <c r="F14" s="398"/>
      <c r="G14" s="398"/>
      <c r="H14" s="398"/>
      <c r="I14" s="398"/>
    </row>
    <row r="15" spans="1:9" ht="12.75" customHeight="1">
      <c r="A15" s="15"/>
      <c r="B15" s="15"/>
      <c r="C15" s="397" t="s">
        <v>30</v>
      </c>
      <c r="D15" s="397"/>
      <c r="E15" s="397"/>
      <c r="F15" s="397"/>
      <c r="G15" s="397"/>
      <c r="H15" s="397"/>
      <c r="I15" s="397"/>
    </row>
    <row r="16" spans="1:9" ht="12.75" customHeight="1">
      <c r="A16" s="390" t="s">
        <v>32</v>
      </c>
      <c r="B16" s="391"/>
      <c r="C16" s="6">
        <v>68.64</v>
      </c>
      <c r="D16" s="154">
        <v>45.8</v>
      </c>
      <c r="E16" s="155">
        <v>73.2</v>
      </c>
      <c r="F16" s="6">
        <v>72.09</v>
      </c>
      <c r="G16" s="154">
        <v>68.7</v>
      </c>
      <c r="H16" s="155">
        <v>60.37</v>
      </c>
      <c r="I16" s="154">
        <v>54.58</v>
      </c>
    </row>
    <row r="17" spans="1:9" ht="12.75" customHeight="1">
      <c r="A17" s="392" t="s">
        <v>33</v>
      </c>
      <c r="B17" s="393"/>
      <c r="C17" s="7">
        <v>54.21</v>
      </c>
      <c r="D17" s="156">
        <v>63.89</v>
      </c>
      <c r="E17" s="157">
        <v>52.15</v>
      </c>
      <c r="F17" s="7">
        <v>47.2</v>
      </c>
      <c r="G17" s="156">
        <v>50.42</v>
      </c>
      <c r="H17" s="157">
        <v>60.73</v>
      </c>
      <c r="I17" s="156">
        <v>59.15</v>
      </c>
    </row>
    <row r="18" spans="1:9" ht="12.75" customHeight="1">
      <c r="A18" s="390" t="s">
        <v>34</v>
      </c>
      <c r="B18" s="391"/>
      <c r="C18" s="6">
        <v>20.53</v>
      </c>
      <c r="D18" s="154">
        <v>23.11</v>
      </c>
      <c r="E18" s="155">
        <v>20.04</v>
      </c>
      <c r="F18" s="6">
        <v>20.85</v>
      </c>
      <c r="G18" s="154">
        <v>21.37</v>
      </c>
      <c r="H18" s="155">
        <v>22.8</v>
      </c>
      <c r="I18" s="154">
        <v>21.37</v>
      </c>
    </row>
    <row r="19" spans="1:9" ht="12.75" customHeight="1">
      <c r="A19" s="392" t="s">
        <v>35</v>
      </c>
      <c r="B19" s="393"/>
      <c r="C19" s="7">
        <v>10.11</v>
      </c>
      <c r="D19" s="156">
        <v>10.65</v>
      </c>
      <c r="E19" s="157">
        <v>10.039999999999999</v>
      </c>
      <c r="F19" s="7">
        <v>7.5</v>
      </c>
      <c r="G19" s="156">
        <v>12.04</v>
      </c>
      <c r="H19" s="157">
        <v>8.39</v>
      </c>
      <c r="I19" s="156">
        <v>13.19</v>
      </c>
    </row>
    <row r="20" spans="1:9" ht="12.75" customHeight="1">
      <c r="A20" s="394" t="s">
        <v>36</v>
      </c>
      <c r="B20" s="395"/>
      <c r="C20" s="9">
        <v>28.96</v>
      </c>
      <c r="D20" s="11">
        <v>32.75</v>
      </c>
      <c r="E20" s="10">
        <v>28.19</v>
      </c>
      <c r="F20" s="9">
        <v>25.93</v>
      </c>
      <c r="G20" s="11">
        <v>28.2</v>
      </c>
      <c r="H20" s="10">
        <v>33.51</v>
      </c>
      <c r="I20" s="11">
        <v>36.020000000000003</v>
      </c>
    </row>
    <row r="21" spans="1:9" ht="12.75" customHeight="1">
      <c r="A21" s="295" t="s">
        <v>163</v>
      </c>
      <c r="B21" s="295"/>
      <c r="C21" s="295"/>
      <c r="D21" s="295"/>
      <c r="E21" s="295"/>
      <c r="F21" s="295"/>
      <c r="G21" s="295"/>
      <c r="H21" s="295"/>
      <c r="I21" s="295"/>
    </row>
    <row r="22" spans="1:9" ht="12.75" customHeight="1">
      <c r="A22" s="296" t="s">
        <v>132</v>
      </c>
      <c r="B22" s="296"/>
      <c r="C22" s="296"/>
      <c r="D22" s="296"/>
      <c r="E22" s="296"/>
      <c r="F22" s="296"/>
      <c r="G22" s="296"/>
      <c r="H22" s="296"/>
      <c r="I22" s="296"/>
    </row>
    <row r="23" spans="1:9" ht="12.75" customHeight="1">
      <c r="A23" s="296" t="s">
        <v>133</v>
      </c>
      <c r="B23" s="296"/>
      <c r="C23" s="296"/>
      <c r="D23" s="296"/>
      <c r="E23" s="296"/>
      <c r="F23" s="296"/>
      <c r="G23" s="296"/>
      <c r="H23" s="296"/>
      <c r="I23" s="296"/>
    </row>
    <row r="24" spans="1:9" ht="12.75" customHeight="1">
      <c r="A24" s="296" t="s">
        <v>150</v>
      </c>
      <c r="B24" s="296"/>
      <c r="C24" s="296"/>
      <c r="D24" s="296"/>
      <c r="E24" s="296"/>
      <c r="F24" s="296"/>
      <c r="G24" s="296"/>
      <c r="H24" s="296"/>
      <c r="I24" s="296"/>
    </row>
    <row r="25" spans="1:9" ht="12.75" customHeight="1">
      <c r="A25" s="188"/>
      <c r="B25" s="188"/>
      <c r="C25" s="188"/>
      <c r="D25" s="188"/>
      <c r="E25" s="188"/>
      <c r="F25" s="188"/>
      <c r="G25" s="188"/>
      <c r="H25" s="188"/>
      <c r="I25" s="188"/>
    </row>
  </sheetData>
  <mergeCells count="23">
    <mergeCell ref="C8:I8"/>
    <mergeCell ref="C3:C7"/>
    <mergeCell ref="D3:E6"/>
    <mergeCell ref="F3:F7"/>
    <mergeCell ref="G3:H4"/>
    <mergeCell ref="I3:I7"/>
    <mergeCell ref="G5:H6"/>
    <mergeCell ref="A24:I24"/>
    <mergeCell ref="A1:I1"/>
    <mergeCell ref="A18:B18"/>
    <mergeCell ref="A19:B19"/>
    <mergeCell ref="A20:B20"/>
    <mergeCell ref="A21:I21"/>
    <mergeCell ref="A22:I22"/>
    <mergeCell ref="A23:I23"/>
    <mergeCell ref="A9:A10"/>
    <mergeCell ref="C15:I15"/>
    <mergeCell ref="C14:I14"/>
    <mergeCell ref="A16:B16"/>
    <mergeCell ref="A17:B17"/>
    <mergeCell ref="A2:I2"/>
    <mergeCell ref="A3:B8"/>
    <mergeCell ref="A11:A13"/>
  </mergeCells>
  <hyperlinks>
    <hyperlink ref="A1:I1" location="Inhalt!A1" display="Zurück zum Inhalt"/>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03"/>
  <sheetViews>
    <sheetView showGridLines="0" zoomScaleNormal="100" workbookViewId="0">
      <selection sqref="A1:J1"/>
    </sheetView>
  </sheetViews>
  <sheetFormatPr baseColWidth="10" defaultRowHeight="12.75" customHeight="1"/>
  <cols>
    <col min="1" max="1" width="33.7109375" style="16" customWidth="1"/>
    <col min="2" max="4" width="16" style="16" customWidth="1"/>
    <col min="5" max="16384" width="11.42578125" style="16"/>
  </cols>
  <sheetData>
    <row r="1" spans="1:5" ht="25.5" customHeight="1">
      <c r="A1" s="320" t="s">
        <v>208</v>
      </c>
      <c r="B1" s="320"/>
      <c r="C1" s="320"/>
      <c r="D1" s="320"/>
    </row>
    <row r="2" spans="1:5" ht="45" customHeight="1">
      <c r="A2" s="422" t="s">
        <v>157</v>
      </c>
      <c r="B2" s="422"/>
      <c r="C2" s="422"/>
      <c r="D2" s="422"/>
      <c r="E2" s="89"/>
    </row>
    <row r="3" spans="1:5" ht="12.75" customHeight="1">
      <c r="A3" s="269" t="s">
        <v>47</v>
      </c>
      <c r="B3" s="275" t="s">
        <v>48</v>
      </c>
      <c r="C3" s="274"/>
      <c r="D3" s="274"/>
      <c r="E3" s="88"/>
    </row>
    <row r="4" spans="1:5" ht="25.5" customHeight="1">
      <c r="A4" s="348"/>
      <c r="B4" s="27" t="s">
        <v>177</v>
      </c>
      <c r="C4" s="27" t="s">
        <v>178</v>
      </c>
      <c r="D4" s="28" t="s">
        <v>179</v>
      </c>
    </row>
    <row r="5" spans="1:5" ht="12.75" customHeight="1">
      <c r="A5" s="423"/>
      <c r="B5" s="424" t="s">
        <v>12</v>
      </c>
      <c r="C5" s="425"/>
      <c r="D5" s="425"/>
    </row>
    <row r="6" spans="1:5" ht="25.5" customHeight="1">
      <c r="A6" s="421" t="s">
        <v>114</v>
      </c>
      <c r="B6" s="421"/>
      <c r="C6" s="421"/>
      <c r="D6" s="421"/>
    </row>
    <row r="7" spans="1:5" ht="12.75" customHeight="1">
      <c r="A7" s="152" t="s">
        <v>13</v>
      </c>
      <c r="B7" s="9">
        <v>78.34</v>
      </c>
      <c r="C7" s="9">
        <v>18.809999999999999</v>
      </c>
      <c r="D7" s="83">
        <v>2.85</v>
      </c>
    </row>
    <row r="8" spans="1:5" ht="12.75" customHeight="1">
      <c r="A8" s="426" t="s">
        <v>49</v>
      </c>
      <c r="B8" s="426"/>
      <c r="C8" s="426"/>
      <c r="D8" s="426"/>
    </row>
    <row r="9" spans="1:5" ht="12.75" customHeight="1">
      <c r="A9" s="151" t="s">
        <v>50</v>
      </c>
      <c r="B9" s="147">
        <v>77.28</v>
      </c>
      <c r="C9" s="6">
        <v>19.260000000000002</v>
      </c>
      <c r="D9" s="148">
        <v>3.46</v>
      </c>
    </row>
    <row r="10" spans="1:5" ht="12.75" customHeight="1">
      <c r="A10" s="153" t="s">
        <v>51</v>
      </c>
      <c r="B10" s="86">
        <v>79.53</v>
      </c>
      <c r="C10" s="86">
        <v>18.309999999999999</v>
      </c>
      <c r="D10" s="85">
        <v>2.16</v>
      </c>
    </row>
    <row r="11" spans="1:5" ht="12.75" customHeight="1">
      <c r="A11" s="426" t="s">
        <v>19</v>
      </c>
      <c r="B11" s="426"/>
      <c r="C11" s="426"/>
      <c r="D11" s="426"/>
    </row>
    <row r="12" spans="1:5" ht="12.75" customHeight="1">
      <c r="A12" s="29" t="s">
        <v>158</v>
      </c>
      <c r="B12" s="147">
        <v>64.28</v>
      </c>
      <c r="C12" s="6">
        <v>30.65</v>
      </c>
      <c r="D12" s="148">
        <v>5.07</v>
      </c>
    </row>
    <row r="13" spans="1:5" ht="12.75" customHeight="1">
      <c r="A13" s="153" t="s">
        <v>15</v>
      </c>
      <c r="B13" s="86">
        <v>84.81</v>
      </c>
      <c r="C13" s="86">
        <v>13.36</v>
      </c>
      <c r="D13" s="85">
        <v>1.82</v>
      </c>
    </row>
    <row r="14" spans="1:5" ht="12.75" customHeight="1">
      <c r="A14" s="426" t="s">
        <v>17</v>
      </c>
      <c r="B14" s="426"/>
      <c r="C14" s="426"/>
      <c r="D14" s="426"/>
    </row>
    <row r="15" spans="1:5" ht="12.75" customHeight="1">
      <c r="A15" s="151" t="s">
        <v>16</v>
      </c>
      <c r="B15" s="147">
        <v>83.06</v>
      </c>
      <c r="C15" s="6">
        <v>14.69</v>
      </c>
      <c r="D15" s="148">
        <v>2.25</v>
      </c>
    </row>
    <row r="16" spans="1:5" ht="12.75" customHeight="1">
      <c r="A16" s="30" t="s">
        <v>52</v>
      </c>
      <c r="B16" s="149">
        <v>79.599999999999994</v>
      </c>
      <c r="C16" s="7">
        <v>18.47</v>
      </c>
      <c r="D16" s="150">
        <v>1.93</v>
      </c>
    </row>
    <row r="17" spans="1:4" ht="12.75" customHeight="1">
      <c r="A17" s="151" t="s">
        <v>53</v>
      </c>
      <c r="B17" s="147">
        <v>60.47</v>
      </c>
      <c r="C17" s="6">
        <v>33.6</v>
      </c>
      <c r="D17" s="148">
        <v>5.92</v>
      </c>
    </row>
    <row r="18" spans="1:4" ht="25.5" customHeight="1">
      <c r="A18" s="421" t="s">
        <v>115</v>
      </c>
      <c r="B18" s="421"/>
      <c r="C18" s="421"/>
      <c r="D18" s="421"/>
    </row>
    <row r="19" spans="1:4" ht="12.75" customHeight="1">
      <c r="A19" s="152" t="s">
        <v>13</v>
      </c>
      <c r="B19" s="10">
        <v>22.55</v>
      </c>
      <c r="C19" s="9">
        <v>26.71</v>
      </c>
      <c r="D19" s="83">
        <v>50.74</v>
      </c>
    </row>
    <row r="20" spans="1:4" ht="12.75" customHeight="1">
      <c r="A20" s="426" t="s">
        <v>49</v>
      </c>
      <c r="B20" s="426"/>
      <c r="C20" s="426"/>
      <c r="D20" s="426"/>
    </row>
    <row r="21" spans="1:4" ht="12.75" customHeight="1">
      <c r="A21" s="151" t="s">
        <v>50</v>
      </c>
      <c r="B21" s="147">
        <v>21.17</v>
      </c>
      <c r="C21" s="6">
        <v>23.98</v>
      </c>
      <c r="D21" s="148">
        <v>54.86</v>
      </c>
    </row>
    <row r="22" spans="1:4" ht="12.75" customHeight="1">
      <c r="A22" s="153" t="s">
        <v>51</v>
      </c>
      <c r="B22" s="86">
        <v>24.09</v>
      </c>
      <c r="C22" s="86">
        <v>29.75</v>
      </c>
      <c r="D22" s="85">
        <v>46.16</v>
      </c>
    </row>
    <row r="23" spans="1:4" ht="12.75" customHeight="1">
      <c r="A23" s="426" t="s">
        <v>19</v>
      </c>
      <c r="B23" s="426"/>
      <c r="C23" s="426"/>
      <c r="D23" s="426"/>
    </row>
    <row r="24" spans="1:4" ht="12.75" customHeight="1">
      <c r="A24" s="29" t="s">
        <v>158</v>
      </c>
      <c r="B24" s="147">
        <v>22.16</v>
      </c>
      <c r="C24" s="6">
        <v>29.39</v>
      </c>
      <c r="D24" s="148">
        <v>48.45</v>
      </c>
    </row>
    <row r="25" spans="1:4" ht="12.75" customHeight="1">
      <c r="A25" s="153" t="s">
        <v>15</v>
      </c>
      <c r="B25" s="86">
        <v>22.73</v>
      </c>
      <c r="C25" s="86">
        <v>25.47</v>
      </c>
      <c r="D25" s="85">
        <v>51.8</v>
      </c>
    </row>
    <row r="26" spans="1:4" ht="12.75" customHeight="1">
      <c r="A26" s="426" t="s">
        <v>17</v>
      </c>
      <c r="B26" s="426"/>
      <c r="C26" s="426"/>
      <c r="D26" s="426"/>
    </row>
    <row r="27" spans="1:4" ht="12.75" customHeight="1">
      <c r="A27" s="151" t="s">
        <v>16</v>
      </c>
      <c r="B27" s="147">
        <v>20.63</v>
      </c>
      <c r="C27" s="6">
        <v>25.88</v>
      </c>
      <c r="D27" s="148">
        <v>53.49</v>
      </c>
    </row>
    <row r="28" spans="1:4" ht="12.75" customHeight="1">
      <c r="A28" s="30" t="s">
        <v>52</v>
      </c>
      <c r="B28" s="149">
        <v>23.71</v>
      </c>
      <c r="C28" s="7">
        <v>26.03</v>
      </c>
      <c r="D28" s="150">
        <v>50.27</v>
      </c>
    </row>
    <row r="29" spans="1:4" ht="12.75" customHeight="1">
      <c r="A29" s="151" t="s">
        <v>53</v>
      </c>
      <c r="B29" s="147">
        <v>27.98</v>
      </c>
      <c r="C29" s="6">
        <v>30.35</v>
      </c>
      <c r="D29" s="148">
        <v>41.67</v>
      </c>
    </row>
    <row r="30" spans="1:4" ht="25.5" customHeight="1">
      <c r="A30" s="421" t="s">
        <v>116</v>
      </c>
      <c r="B30" s="421"/>
      <c r="C30" s="421"/>
      <c r="D30" s="421"/>
    </row>
    <row r="31" spans="1:4" ht="12.75" customHeight="1">
      <c r="A31" s="152" t="s">
        <v>13</v>
      </c>
      <c r="B31" s="10">
        <v>52.92</v>
      </c>
      <c r="C31" s="9">
        <v>38.08</v>
      </c>
      <c r="D31" s="83">
        <v>9</v>
      </c>
    </row>
    <row r="32" spans="1:4" ht="12.75" customHeight="1">
      <c r="A32" s="426" t="s">
        <v>49</v>
      </c>
      <c r="B32" s="426"/>
      <c r="C32" s="426"/>
      <c r="D32" s="426"/>
    </row>
    <row r="33" spans="1:4" ht="12.75" customHeight="1">
      <c r="A33" s="151" t="s">
        <v>50</v>
      </c>
      <c r="B33" s="147">
        <v>50.37</v>
      </c>
      <c r="C33" s="6">
        <v>39.159999999999997</v>
      </c>
      <c r="D33" s="148">
        <v>10.47</v>
      </c>
    </row>
    <row r="34" spans="1:4" ht="12.75" customHeight="1">
      <c r="A34" s="153" t="s">
        <v>51</v>
      </c>
      <c r="B34" s="86">
        <v>55.76</v>
      </c>
      <c r="C34" s="86">
        <v>36.869999999999997</v>
      </c>
      <c r="D34" s="85">
        <v>7.37</v>
      </c>
    </row>
    <row r="35" spans="1:4" ht="12.75" customHeight="1">
      <c r="A35" s="426" t="s">
        <v>19</v>
      </c>
      <c r="B35" s="426"/>
      <c r="C35" s="426"/>
      <c r="D35" s="426"/>
    </row>
    <row r="36" spans="1:4" ht="12.75" customHeight="1">
      <c r="A36" s="29" t="s">
        <v>158</v>
      </c>
      <c r="B36" s="147">
        <v>52.19</v>
      </c>
      <c r="C36" s="6">
        <v>36.99</v>
      </c>
      <c r="D36" s="148">
        <v>10.82</v>
      </c>
    </row>
    <row r="37" spans="1:4" ht="12.75" customHeight="1">
      <c r="A37" s="153" t="s">
        <v>15</v>
      </c>
      <c r="B37" s="86">
        <v>53.26</v>
      </c>
      <c r="C37" s="86">
        <v>38.58</v>
      </c>
      <c r="D37" s="85">
        <v>8.16</v>
      </c>
    </row>
    <row r="38" spans="1:4" ht="12.75" customHeight="1">
      <c r="A38" s="426" t="s">
        <v>17</v>
      </c>
      <c r="B38" s="426"/>
      <c r="C38" s="426"/>
      <c r="D38" s="426"/>
    </row>
    <row r="39" spans="1:4" ht="12.75" customHeight="1">
      <c r="A39" s="151" t="s">
        <v>16</v>
      </c>
      <c r="B39" s="147">
        <v>53.73</v>
      </c>
      <c r="C39" s="6">
        <v>37.86</v>
      </c>
      <c r="D39" s="148">
        <v>8.41</v>
      </c>
    </row>
    <row r="40" spans="1:4" ht="12.75" customHeight="1">
      <c r="A40" s="30" t="s">
        <v>52</v>
      </c>
      <c r="B40" s="149">
        <v>49.41</v>
      </c>
      <c r="C40" s="7">
        <v>41.4</v>
      </c>
      <c r="D40" s="150">
        <v>9.18</v>
      </c>
    </row>
    <row r="41" spans="1:4" ht="12.75" customHeight="1">
      <c r="A41" s="151" t="s">
        <v>53</v>
      </c>
      <c r="B41" s="147">
        <v>53.95</v>
      </c>
      <c r="C41" s="6">
        <v>35.200000000000003</v>
      </c>
      <c r="D41" s="148">
        <v>10.85</v>
      </c>
    </row>
    <row r="42" spans="1:4" ht="25.5" customHeight="1">
      <c r="A42" s="421" t="s">
        <v>117</v>
      </c>
      <c r="B42" s="421"/>
      <c r="C42" s="421"/>
      <c r="D42" s="421"/>
    </row>
    <row r="43" spans="1:4" ht="12.75" customHeight="1">
      <c r="A43" s="152" t="s">
        <v>13</v>
      </c>
      <c r="B43" s="10">
        <v>35.75</v>
      </c>
      <c r="C43" s="9">
        <v>53.76</v>
      </c>
      <c r="D43" s="83">
        <v>10.49</v>
      </c>
    </row>
    <row r="44" spans="1:4" ht="12.75" customHeight="1">
      <c r="A44" s="426" t="s">
        <v>49</v>
      </c>
      <c r="B44" s="426"/>
      <c r="C44" s="426"/>
      <c r="D44" s="426"/>
    </row>
    <row r="45" spans="1:4" ht="12.75" customHeight="1">
      <c r="A45" s="151" t="s">
        <v>50</v>
      </c>
      <c r="B45" s="147">
        <v>28.53</v>
      </c>
      <c r="C45" s="6">
        <v>57.83</v>
      </c>
      <c r="D45" s="148">
        <v>13.64</v>
      </c>
    </row>
    <row r="46" spans="1:4" ht="12.75" customHeight="1">
      <c r="A46" s="153" t="s">
        <v>51</v>
      </c>
      <c r="B46" s="86">
        <v>43.79</v>
      </c>
      <c r="C46" s="86">
        <v>49.22</v>
      </c>
      <c r="D46" s="85">
        <v>6.99</v>
      </c>
    </row>
    <row r="47" spans="1:4" ht="12.75" customHeight="1">
      <c r="A47" s="426" t="s">
        <v>19</v>
      </c>
      <c r="B47" s="426"/>
      <c r="C47" s="426"/>
      <c r="D47" s="426"/>
    </row>
    <row r="48" spans="1:4" ht="12.75" customHeight="1">
      <c r="A48" s="29" t="s">
        <v>158</v>
      </c>
      <c r="B48" s="147">
        <v>42.61</v>
      </c>
      <c r="C48" s="6">
        <v>45.65</v>
      </c>
      <c r="D48" s="148">
        <v>11.74</v>
      </c>
    </row>
    <row r="49" spans="1:4" ht="12.75" customHeight="1">
      <c r="A49" s="153" t="s">
        <v>15</v>
      </c>
      <c r="B49" s="86">
        <v>32.590000000000003</v>
      </c>
      <c r="C49" s="86">
        <v>57.49</v>
      </c>
      <c r="D49" s="85">
        <v>9.92</v>
      </c>
    </row>
    <row r="50" spans="1:4" ht="12.75" customHeight="1">
      <c r="A50" s="426" t="s">
        <v>17</v>
      </c>
      <c r="B50" s="426"/>
      <c r="C50" s="426"/>
      <c r="D50" s="426"/>
    </row>
    <row r="51" spans="1:4" ht="12.75" customHeight="1">
      <c r="A51" s="151" t="s">
        <v>16</v>
      </c>
      <c r="B51" s="147">
        <v>32.020000000000003</v>
      </c>
      <c r="C51" s="6">
        <v>56.45</v>
      </c>
      <c r="D51" s="148">
        <v>11.53</v>
      </c>
    </row>
    <row r="52" spans="1:4" ht="12.75" customHeight="1">
      <c r="A52" s="30" t="s">
        <v>52</v>
      </c>
      <c r="B52" s="149">
        <v>34.46</v>
      </c>
      <c r="C52" s="7">
        <v>56.86</v>
      </c>
      <c r="D52" s="150">
        <v>8.68</v>
      </c>
    </row>
    <row r="53" spans="1:4" ht="12.75" customHeight="1">
      <c r="A53" s="151" t="s">
        <v>53</v>
      </c>
      <c r="B53" s="147">
        <v>50.16</v>
      </c>
      <c r="C53" s="6">
        <v>40.98</v>
      </c>
      <c r="D53" s="148">
        <v>8.86</v>
      </c>
    </row>
    <row r="54" spans="1:4" ht="25.5" customHeight="1">
      <c r="A54" s="421" t="s">
        <v>118</v>
      </c>
      <c r="B54" s="421"/>
      <c r="C54" s="421"/>
      <c r="D54" s="421"/>
    </row>
    <row r="55" spans="1:4" ht="12.75" customHeight="1">
      <c r="A55" s="152" t="s">
        <v>13</v>
      </c>
      <c r="B55" s="10">
        <v>36.57</v>
      </c>
      <c r="C55" s="9">
        <v>37.99</v>
      </c>
      <c r="D55" s="83">
        <v>25.44</v>
      </c>
    </row>
    <row r="56" spans="1:4" ht="12.75" customHeight="1">
      <c r="A56" s="426" t="s">
        <v>49</v>
      </c>
      <c r="B56" s="426"/>
      <c r="C56" s="426"/>
      <c r="D56" s="426"/>
    </row>
    <row r="57" spans="1:4" ht="12.75" customHeight="1">
      <c r="A57" s="151" t="s">
        <v>50</v>
      </c>
      <c r="B57" s="147">
        <v>31.03</v>
      </c>
      <c r="C57" s="6">
        <v>38.49</v>
      </c>
      <c r="D57" s="148">
        <v>30.47</v>
      </c>
    </row>
    <row r="58" spans="1:4" ht="12.75" customHeight="1">
      <c r="A58" s="153" t="s">
        <v>51</v>
      </c>
      <c r="B58" s="86">
        <v>42.73</v>
      </c>
      <c r="C58" s="86">
        <v>37.42</v>
      </c>
      <c r="D58" s="85">
        <v>19.84</v>
      </c>
    </row>
    <row r="59" spans="1:4" ht="12.75" customHeight="1">
      <c r="A59" s="426" t="s">
        <v>19</v>
      </c>
      <c r="B59" s="426"/>
      <c r="C59" s="426"/>
      <c r="D59" s="426"/>
    </row>
    <row r="60" spans="1:4" ht="12.75" customHeight="1">
      <c r="A60" s="29" t="s">
        <v>158</v>
      </c>
      <c r="B60" s="147">
        <v>37.43</v>
      </c>
      <c r="C60" s="6">
        <v>30.13</v>
      </c>
      <c r="D60" s="148">
        <v>32.44</v>
      </c>
    </row>
    <row r="61" spans="1:4" ht="12.75" customHeight="1">
      <c r="A61" s="153" t="s">
        <v>15</v>
      </c>
      <c r="B61" s="86">
        <v>36.18</v>
      </c>
      <c r="C61" s="86">
        <v>41.6</v>
      </c>
      <c r="D61" s="85">
        <v>22.22</v>
      </c>
    </row>
    <row r="62" spans="1:4" ht="12.75" customHeight="1">
      <c r="A62" s="426" t="s">
        <v>17</v>
      </c>
      <c r="B62" s="426"/>
      <c r="C62" s="426"/>
      <c r="D62" s="426"/>
    </row>
    <row r="63" spans="1:4" ht="12.75" customHeight="1">
      <c r="A63" s="151" t="s">
        <v>16</v>
      </c>
      <c r="B63" s="147">
        <v>35.28</v>
      </c>
      <c r="C63" s="6">
        <v>37.33</v>
      </c>
      <c r="D63" s="148">
        <v>27.39</v>
      </c>
    </row>
    <row r="64" spans="1:4" ht="12.75" customHeight="1">
      <c r="A64" s="30" t="s">
        <v>52</v>
      </c>
      <c r="B64" s="149">
        <v>34.4</v>
      </c>
      <c r="C64" s="7">
        <v>45.26</v>
      </c>
      <c r="D64" s="150">
        <v>20.34</v>
      </c>
    </row>
    <row r="65" spans="1:4" ht="12.75" customHeight="1">
      <c r="A65" s="151" t="s">
        <v>53</v>
      </c>
      <c r="B65" s="147">
        <v>43.46</v>
      </c>
      <c r="C65" s="6">
        <v>32.33</v>
      </c>
      <c r="D65" s="148">
        <v>24.21</v>
      </c>
    </row>
    <row r="66" spans="1:4" ht="25.5" customHeight="1">
      <c r="A66" s="421" t="s">
        <v>119</v>
      </c>
      <c r="B66" s="421"/>
      <c r="C66" s="421"/>
      <c r="D66" s="421"/>
    </row>
    <row r="67" spans="1:4" ht="12.75" customHeight="1">
      <c r="A67" s="152" t="s">
        <v>13</v>
      </c>
      <c r="B67" s="10">
        <v>0.09</v>
      </c>
      <c r="C67" s="9">
        <v>7.3</v>
      </c>
      <c r="D67" s="83">
        <v>92.61</v>
      </c>
    </row>
    <row r="68" spans="1:4" ht="12.75" customHeight="1">
      <c r="A68" s="426" t="s">
        <v>49</v>
      </c>
      <c r="B68" s="426"/>
      <c r="C68" s="426"/>
      <c r="D68" s="426"/>
    </row>
    <row r="69" spans="1:4" ht="12.75" customHeight="1">
      <c r="A69" s="151" t="s">
        <v>50</v>
      </c>
      <c r="B69" s="147">
        <v>7.0000000000000007E-2</v>
      </c>
      <c r="C69" s="6">
        <v>6.05</v>
      </c>
      <c r="D69" s="148">
        <v>93.88</v>
      </c>
    </row>
    <row r="70" spans="1:4" ht="12.75" customHeight="1">
      <c r="A70" s="153" t="s">
        <v>51</v>
      </c>
      <c r="B70" s="86">
        <v>0.11</v>
      </c>
      <c r="C70" s="86">
        <v>8.69</v>
      </c>
      <c r="D70" s="85">
        <v>91.2</v>
      </c>
    </row>
    <row r="71" spans="1:4" ht="12.75" customHeight="1">
      <c r="A71" s="426" t="s">
        <v>19</v>
      </c>
      <c r="B71" s="426"/>
      <c r="C71" s="426"/>
      <c r="D71" s="426"/>
    </row>
    <row r="72" spans="1:4" ht="12.75" customHeight="1">
      <c r="A72" s="29" t="s">
        <v>158</v>
      </c>
      <c r="B72" s="147">
        <v>0</v>
      </c>
      <c r="C72" s="6">
        <v>6.59</v>
      </c>
      <c r="D72" s="148">
        <v>93.41</v>
      </c>
    </row>
    <row r="73" spans="1:4" ht="12.75" customHeight="1">
      <c r="A73" s="153" t="s">
        <v>15</v>
      </c>
      <c r="B73" s="86">
        <v>0.13</v>
      </c>
      <c r="C73" s="86">
        <v>7.63</v>
      </c>
      <c r="D73" s="85">
        <v>92.24</v>
      </c>
    </row>
    <row r="74" spans="1:4" ht="12.75" customHeight="1">
      <c r="A74" s="426" t="s">
        <v>17</v>
      </c>
      <c r="B74" s="426"/>
      <c r="C74" s="426"/>
      <c r="D74" s="426"/>
    </row>
    <row r="75" spans="1:4" ht="12.75" customHeight="1">
      <c r="A75" s="151" t="s">
        <v>16</v>
      </c>
      <c r="B75" s="147">
        <v>0.04</v>
      </c>
      <c r="C75" s="6">
        <v>6.74</v>
      </c>
      <c r="D75" s="148">
        <v>93.22</v>
      </c>
    </row>
    <row r="76" spans="1:4" ht="12.75" customHeight="1">
      <c r="A76" s="30" t="s">
        <v>52</v>
      </c>
      <c r="B76" s="149">
        <v>0.33</v>
      </c>
      <c r="C76" s="7">
        <v>8.98</v>
      </c>
      <c r="D76" s="150">
        <v>90.69</v>
      </c>
    </row>
    <row r="77" spans="1:4" ht="12.75" customHeight="1">
      <c r="A77" s="151" t="s">
        <v>53</v>
      </c>
      <c r="B77" s="147">
        <v>0</v>
      </c>
      <c r="C77" s="6">
        <v>7.44</v>
      </c>
      <c r="D77" s="148">
        <v>92.56</v>
      </c>
    </row>
    <row r="78" spans="1:4" ht="25.5" customHeight="1">
      <c r="A78" s="421" t="s">
        <v>120</v>
      </c>
      <c r="B78" s="421"/>
      <c r="C78" s="421"/>
      <c r="D78" s="421"/>
    </row>
    <row r="79" spans="1:4" ht="12.75" customHeight="1">
      <c r="A79" s="152" t="s">
        <v>13</v>
      </c>
      <c r="B79" s="10">
        <v>34.44</v>
      </c>
      <c r="C79" s="9">
        <v>48.14</v>
      </c>
      <c r="D79" s="83">
        <v>17.420000000000002</v>
      </c>
    </row>
    <row r="80" spans="1:4" ht="12.75" customHeight="1">
      <c r="A80" s="426" t="s">
        <v>49</v>
      </c>
      <c r="B80" s="426"/>
      <c r="C80" s="426"/>
      <c r="D80" s="426"/>
    </row>
    <row r="81" spans="1:4" ht="12.75" customHeight="1">
      <c r="A81" s="151" t="s">
        <v>50</v>
      </c>
      <c r="B81" s="147">
        <v>39.72</v>
      </c>
      <c r="C81" s="6">
        <v>43.43</v>
      </c>
      <c r="D81" s="148">
        <v>16.86</v>
      </c>
    </row>
    <row r="82" spans="1:4" ht="12.75" customHeight="1">
      <c r="A82" s="153" t="s">
        <v>51</v>
      </c>
      <c r="B82" s="86">
        <v>28.57</v>
      </c>
      <c r="C82" s="86">
        <v>53.38</v>
      </c>
      <c r="D82" s="85">
        <v>18.05</v>
      </c>
    </row>
    <row r="83" spans="1:4" ht="12.75" customHeight="1">
      <c r="A83" s="426" t="s">
        <v>19</v>
      </c>
      <c r="B83" s="426"/>
      <c r="C83" s="426"/>
      <c r="D83" s="426"/>
    </row>
    <row r="84" spans="1:4" ht="12.75" customHeight="1">
      <c r="A84" s="29" t="s">
        <v>158</v>
      </c>
      <c r="B84" s="147">
        <v>32.99</v>
      </c>
      <c r="C84" s="6">
        <v>45.27</v>
      </c>
      <c r="D84" s="148">
        <v>21.74</v>
      </c>
    </row>
    <row r="85" spans="1:4" ht="12.75" customHeight="1">
      <c r="A85" s="153" t="s">
        <v>15</v>
      </c>
      <c r="B85" s="86">
        <v>35.11</v>
      </c>
      <c r="C85" s="86">
        <v>49.46</v>
      </c>
      <c r="D85" s="85">
        <v>15.43</v>
      </c>
    </row>
    <row r="86" spans="1:4" ht="12.75" customHeight="1">
      <c r="A86" s="426" t="s">
        <v>17</v>
      </c>
      <c r="B86" s="426"/>
      <c r="C86" s="426"/>
      <c r="D86" s="426"/>
    </row>
    <row r="87" spans="1:4" ht="12.75" customHeight="1">
      <c r="A87" s="151" t="s">
        <v>16</v>
      </c>
      <c r="B87" s="147">
        <v>37.07</v>
      </c>
      <c r="C87" s="6">
        <v>46.96</v>
      </c>
      <c r="D87" s="148">
        <v>15.97</v>
      </c>
    </row>
    <row r="88" spans="1:4" ht="12.75" customHeight="1">
      <c r="A88" s="30" t="s">
        <v>52</v>
      </c>
      <c r="B88" s="149">
        <v>30.04</v>
      </c>
      <c r="C88" s="7">
        <v>54.87</v>
      </c>
      <c r="D88" s="150">
        <v>15.09</v>
      </c>
    </row>
    <row r="89" spans="1:4" ht="12.75" customHeight="1">
      <c r="A89" s="151" t="s">
        <v>53</v>
      </c>
      <c r="B89" s="147">
        <v>30.07</v>
      </c>
      <c r="C89" s="6">
        <v>44.89</v>
      </c>
      <c r="D89" s="148">
        <v>25.04</v>
      </c>
    </row>
    <row r="90" spans="1:4" ht="25.5" customHeight="1">
      <c r="A90" s="421" t="s">
        <v>121</v>
      </c>
      <c r="B90" s="421"/>
      <c r="C90" s="421"/>
      <c r="D90" s="421"/>
    </row>
    <row r="91" spans="1:4" ht="12.75" customHeight="1">
      <c r="A91" s="152" t="s">
        <v>13</v>
      </c>
      <c r="B91" s="10">
        <v>48.65</v>
      </c>
      <c r="C91" s="9">
        <v>38.43</v>
      </c>
      <c r="D91" s="83">
        <v>12.92</v>
      </c>
    </row>
    <row r="92" spans="1:4" ht="12.75" customHeight="1">
      <c r="A92" s="426" t="s">
        <v>49</v>
      </c>
      <c r="B92" s="426"/>
      <c r="C92" s="426"/>
      <c r="D92" s="426"/>
    </row>
    <row r="93" spans="1:4" ht="12.75" customHeight="1">
      <c r="A93" s="151" t="s">
        <v>50</v>
      </c>
      <c r="B93" s="147">
        <v>51.4</v>
      </c>
      <c r="C93" s="6">
        <v>36.06</v>
      </c>
      <c r="D93" s="148">
        <v>12.55</v>
      </c>
    </row>
    <row r="94" spans="1:4" ht="12.75" customHeight="1">
      <c r="A94" s="153" t="s">
        <v>51</v>
      </c>
      <c r="B94" s="86">
        <v>45.6</v>
      </c>
      <c r="C94" s="86">
        <v>41.07</v>
      </c>
      <c r="D94" s="85">
        <v>13.33</v>
      </c>
    </row>
    <row r="95" spans="1:4" ht="12.75" customHeight="1">
      <c r="A95" s="426" t="s">
        <v>19</v>
      </c>
      <c r="B95" s="426"/>
      <c r="C95" s="426"/>
      <c r="D95" s="426"/>
    </row>
    <row r="96" spans="1:4" ht="12.75" customHeight="1">
      <c r="A96" s="29" t="s">
        <v>158</v>
      </c>
      <c r="B96" s="147">
        <v>47.2</v>
      </c>
      <c r="C96" s="6">
        <v>34.33</v>
      </c>
      <c r="D96" s="148">
        <v>18.47</v>
      </c>
    </row>
    <row r="97" spans="1:5" ht="12.75" customHeight="1">
      <c r="A97" s="153" t="s">
        <v>15</v>
      </c>
      <c r="B97" s="86">
        <v>49.31</v>
      </c>
      <c r="C97" s="86">
        <v>40.31</v>
      </c>
      <c r="D97" s="85">
        <v>10.38</v>
      </c>
    </row>
    <row r="98" spans="1:5" ht="12.75" customHeight="1">
      <c r="A98" s="426" t="s">
        <v>17</v>
      </c>
      <c r="B98" s="426"/>
      <c r="C98" s="426"/>
      <c r="D98" s="426"/>
    </row>
    <row r="99" spans="1:5" ht="12.75" customHeight="1">
      <c r="A99" s="151" t="s">
        <v>16</v>
      </c>
      <c r="B99" s="147">
        <v>52.2</v>
      </c>
      <c r="C99" s="6">
        <v>37.72</v>
      </c>
      <c r="D99" s="148">
        <v>10.07</v>
      </c>
    </row>
    <row r="100" spans="1:5" ht="12.75" customHeight="1">
      <c r="A100" s="30" t="s">
        <v>52</v>
      </c>
      <c r="B100" s="149">
        <v>45.49</v>
      </c>
      <c r="C100" s="7">
        <v>42.97</v>
      </c>
      <c r="D100" s="150">
        <v>11.54</v>
      </c>
    </row>
    <row r="101" spans="1:5" ht="12.75" customHeight="1">
      <c r="A101" s="151" t="s">
        <v>53</v>
      </c>
      <c r="B101" s="147">
        <v>39.64</v>
      </c>
      <c r="C101" s="6">
        <v>35.99</v>
      </c>
      <c r="D101" s="148">
        <v>24.37</v>
      </c>
    </row>
    <row r="102" spans="1:5" ht="25.5" customHeight="1">
      <c r="A102" s="295" t="s">
        <v>163</v>
      </c>
      <c r="B102" s="295"/>
      <c r="C102" s="295"/>
      <c r="D102" s="295"/>
    </row>
    <row r="103" spans="1:5" ht="25.5" customHeight="1">
      <c r="A103" s="296" t="s">
        <v>164</v>
      </c>
      <c r="B103" s="296"/>
      <c r="C103" s="296"/>
      <c r="D103" s="296"/>
      <c r="E103" s="87"/>
    </row>
  </sheetData>
  <mergeCells count="39">
    <mergeCell ref="A98:D98"/>
    <mergeCell ref="A102:D102"/>
    <mergeCell ref="A103:D103"/>
    <mergeCell ref="A80:D80"/>
    <mergeCell ref="A83:D83"/>
    <mergeCell ref="A86:D86"/>
    <mergeCell ref="A90:D90"/>
    <mergeCell ref="A92:D92"/>
    <mergeCell ref="A95:D95"/>
    <mergeCell ref="A78:D78"/>
    <mergeCell ref="A44:D44"/>
    <mergeCell ref="A47:D47"/>
    <mergeCell ref="A50:D50"/>
    <mergeCell ref="A54:D54"/>
    <mergeCell ref="A56:D56"/>
    <mergeCell ref="A59:D59"/>
    <mergeCell ref="A62:D62"/>
    <mergeCell ref="A66:D66"/>
    <mergeCell ref="A68:D68"/>
    <mergeCell ref="A71:D71"/>
    <mergeCell ref="A74:D74"/>
    <mergeCell ref="A42:D42"/>
    <mergeCell ref="A8:D8"/>
    <mergeCell ref="A11:D11"/>
    <mergeCell ref="A14:D14"/>
    <mergeCell ref="A18:D18"/>
    <mergeCell ref="A20:D20"/>
    <mergeCell ref="A23:D23"/>
    <mergeCell ref="A26:D26"/>
    <mergeCell ref="A30:D30"/>
    <mergeCell ref="A32:D32"/>
    <mergeCell ref="A35:D35"/>
    <mergeCell ref="A38:D38"/>
    <mergeCell ref="A6:D6"/>
    <mergeCell ref="A1:D1"/>
    <mergeCell ref="A2:D2"/>
    <mergeCell ref="A3:A5"/>
    <mergeCell ref="B3:D3"/>
    <mergeCell ref="B5:D5"/>
  </mergeCells>
  <hyperlinks>
    <hyperlink ref="A1:D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Inhalt</vt:lpstr>
      <vt:lpstr>Tab. C1-1A</vt:lpstr>
      <vt:lpstr>Tab. C1-2A</vt:lpstr>
      <vt:lpstr>Tab. C1-3web</vt:lpstr>
      <vt:lpstr>Tab. C1-4web</vt:lpstr>
      <vt:lpstr>Tab. C1-5web</vt:lpstr>
      <vt:lpstr>Tab. C1-6web</vt:lpstr>
      <vt:lpstr>Tab. C1-7web</vt:lpstr>
      <vt:lpstr>Tab. C1-8web</vt:lpstr>
      <vt:lpstr>Inhalt!Druckbereich</vt:lpstr>
      <vt:lpstr>'Tab. C1-1A'!Druckbereich</vt:lpstr>
      <vt:lpstr>'Tab. C1-2A'!Druckbereich</vt:lpstr>
      <vt:lpstr>'Tab. C1-3web'!Druckbereich</vt:lpstr>
      <vt:lpstr>'Tab. C1-4web'!Druckbereich</vt:lpstr>
      <vt:lpstr>'Tab. C1-5web'!Druckbereich</vt:lpstr>
      <vt:lpstr>'Tab. C1-6web'!Druckbereich</vt:lpstr>
      <vt:lpstr>'Tab. C1-7web'!Druckbereich</vt:lpstr>
      <vt:lpstr>'Tab. C1-8web'!Druckbereich</vt:lpstr>
      <vt:lpstr>Männlich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2018-06-20T08:58:30Z</dcterms:modified>
</cp:coreProperties>
</file>