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bookViews>
    <workbookView xWindow="0" yWindow="0" windowWidth="19320" windowHeight="11760" tabRatio="890"/>
  </bookViews>
  <sheets>
    <sheet name="Inhalt" sheetId="1" r:id="rId1"/>
    <sheet name="Abb. F1-4A" sheetId="33" r:id="rId2"/>
    <sheet name="Tab. F1-1A" sheetId="3" r:id="rId3"/>
    <sheet name="Tab. F1-2A" sheetId="2" r:id="rId4"/>
    <sheet name="Tab. F1-3A" sheetId="38" r:id="rId5"/>
    <sheet name="Tab. F1-4A" sheetId="16" r:id="rId6"/>
    <sheet name="Tab. F1-5A" sheetId="4" r:id="rId7"/>
    <sheet name="Tab. F1-6web" sheetId="13" r:id="rId8"/>
    <sheet name="Tab. F1-7web" sheetId="37" r:id="rId9"/>
    <sheet name="Tab. F1-8web" sheetId="9" r:id="rId10"/>
    <sheet name="Tab. F1-9web" sheetId="39" r:id="rId11"/>
    <sheet name="Tab. F1-10web" sheetId="18" r:id="rId12"/>
    <sheet name="Tab. F1-11web" sheetId="41" r:id="rId13"/>
    <sheet name="Tab. F1-12web" sheetId="20" r:id="rId14"/>
    <sheet name="Tab. F1-13web" sheetId="40" r:id="rId15"/>
    <sheet name="Tab. F1-14web" sheetId="46" r:id="rId16"/>
    <sheet name="Tab. F1-15web" sheetId="29" r:id="rId17"/>
    <sheet name="Tab. F1-16web" sheetId="22" r:id="rId18"/>
    <sheet name="Tab. F1-17web" sheetId="19" r:id="rId19"/>
    <sheet name="Tab. F1-18web" sheetId="25" r:id="rId20"/>
    <sheet name="Tab. F1-19web" sheetId="31" r:id="rId21"/>
    <sheet name="Tab. F1-20web" sheetId="32" r:id="rId22"/>
    <sheet name="Tab. F1-21web" sheetId="30"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123Graph_A" localSheetId="12" hidden="1">[1]Daten!#REF!</definedName>
    <definedName name="__123Graph_A" localSheetId="14" hidden="1">[1]Daten!#REF!</definedName>
    <definedName name="__123Graph_A" localSheetId="4" hidden="1">[1]Daten!#REF!</definedName>
    <definedName name="__123Graph_A" localSheetId="8" hidden="1">[1]Daten!#REF!</definedName>
    <definedName name="__123Graph_A" localSheetId="10" hidden="1">[1]Daten!#REF!</definedName>
    <definedName name="__123Graph_A" hidden="1">[1]Daten!#REF!</definedName>
    <definedName name="__123Graph_B" localSheetId="12" hidden="1">[1]Daten!#REF!</definedName>
    <definedName name="__123Graph_B" localSheetId="14" hidden="1">[1]Daten!#REF!</definedName>
    <definedName name="__123Graph_B" localSheetId="4" hidden="1">[1]Daten!#REF!</definedName>
    <definedName name="__123Graph_B" localSheetId="8" hidden="1">[1]Daten!#REF!</definedName>
    <definedName name="__123Graph_B" localSheetId="10" hidden="1">[1]Daten!#REF!</definedName>
    <definedName name="__123Graph_B" hidden="1">[1]Daten!#REF!</definedName>
    <definedName name="__123Graph_C" localSheetId="12" hidden="1">[1]Daten!#REF!</definedName>
    <definedName name="__123Graph_C" localSheetId="14" hidden="1">[1]Daten!#REF!</definedName>
    <definedName name="__123Graph_C" localSheetId="4" hidden="1">[1]Daten!#REF!</definedName>
    <definedName name="__123Graph_C" localSheetId="8" hidden="1">[1]Daten!#REF!</definedName>
    <definedName name="__123Graph_C" localSheetId="10" hidden="1">[1]Daten!#REF!</definedName>
    <definedName name="__123Graph_C" hidden="1">[1]Daten!#REF!</definedName>
    <definedName name="__123Graph_D" localSheetId="12" hidden="1">[1]Daten!#REF!</definedName>
    <definedName name="__123Graph_D" localSheetId="14" hidden="1">[1]Daten!#REF!</definedName>
    <definedName name="__123Graph_D" localSheetId="4" hidden="1">[1]Daten!#REF!</definedName>
    <definedName name="__123Graph_D" localSheetId="8" hidden="1">[1]Daten!#REF!</definedName>
    <definedName name="__123Graph_D" localSheetId="10" hidden="1">[1]Daten!#REF!</definedName>
    <definedName name="__123Graph_D" hidden="1">[1]Daten!#REF!</definedName>
    <definedName name="__123Graph_E" localSheetId="12" hidden="1">[1]Daten!#REF!</definedName>
    <definedName name="__123Graph_E" localSheetId="14" hidden="1">[1]Daten!#REF!</definedName>
    <definedName name="__123Graph_E" localSheetId="4" hidden="1">[1]Daten!#REF!</definedName>
    <definedName name="__123Graph_E" localSheetId="8" hidden="1">[1]Daten!#REF!</definedName>
    <definedName name="__123Graph_E" localSheetId="10" hidden="1">[1]Daten!#REF!</definedName>
    <definedName name="__123Graph_E" hidden="1">[1]Daten!#REF!</definedName>
    <definedName name="__123Graph_F" localSheetId="12" hidden="1">[1]Daten!#REF!</definedName>
    <definedName name="__123Graph_F" localSheetId="14" hidden="1">[1]Daten!#REF!</definedName>
    <definedName name="__123Graph_F" localSheetId="4" hidden="1">[1]Daten!#REF!</definedName>
    <definedName name="__123Graph_F" localSheetId="8" hidden="1">[1]Daten!#REF!</definedName>
    <definedName name="__123Graph_F" localSheetId="10" hidden="1">[1]Daten!#REF!</definedName>
    <definedName name="__123Graph_F" hidden="1">[1]Daten!#REF!</definedName>
    <definedName name="__123Graph_X" localSheetId="12" hidden="1">[1]Daten!#REF!</definedName>
    <definedName name="__123Graph_X" localSheetId="14" hidden="1">[1]Daten!#REF!</definedName>
    <definedName name="__123Graph_X" localSheetId="4" hidden="1">[1]Daten!#REF!</definedName>
    <definedName name="__123Graph_X" localSheetId="8" hidden="1">[1]Daten!#REF!</definedName>
    <definedName name="__123Graph_X" localSheetId="10" hidden="1">[1]Daten!#REF!</definedName>
    <definedName name="__123Graph_X" hidden="1">[1]Daten!#REF!</definedName>
    <definedName name="__C22b7" localSheetId="12">#REF!</definedName>
    <definedName name="__C22b7" localSheetId="4">#REF!</definedName>
    <definedName name="__C22b7" localSheetId="8">#REF!</definedName>
    <definedName name="__C22b7" localSheetId="10">#REF!</definedName>
    <definedName name="__C22b7">#REF!</definedName>
    <definedName name="_123Graph_X" localSheetId="12" hidden="1">[2]Daten!#REF!</definedName>
    <definedName name="_123Graph_X" localSheetId="4" hidden="1">[2]Daten!#REF!</definedName>
    <definedName name="_123Graph_X" localSheetId="8" hidden="1">[2]Daten!#REF!</definedName>
    <definedName name="_123Graph_X" localSheetId="10" hidden="1">[2]Daten!#REF!</definedName>
    <definedName name="_123Graph_X" hidden="1">[2]Daten!#REF!</definedName>
    <definedName name="_C22b7" localSheetId="12">#REF!</definedName>
    <definedName name="_C22b7" localSheetId="14">#REF!</definedName>
    <definedName name="_C22b7" localSheetId="4">#REF!</definedName>
    <definedName name="_C22b7" localSheetId="8">#REF!</definedName>
    <definedName name="_C22b7" localSheetId="10">#REF!</definedName>
    <definedName name="_C22b7">#REF!</definedName>
    <definedName name="_Fill" hidden="1">#REF!</definedName>
    <definedName name="_TAB1">#REF!</definedName>
    <definedName name="Abschluss">#REF!</definedName>
    <definedName name="Abschlussart">#REF!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BaMa_Key">#REF!</definedName>
    <definedName name="BERUFSFACHSCHULE">[3]MZ_Daten!$T$1:$T$65536</definedName>
    <definedName name="BFS_Insg" localSheetId="12">#REF!</definedName>
    <definedName name="BFS_Insg" localSheetId="14">#REF!</definedName>
    <definedName name="BFS_Insg" localSheetId="4">#REF!</definedName>
    <definedName name="BFS_Insg" localSheetId="8">#REF!</definedName>
    <definedName name="BFS_Insg" localSheetId="10">#REF!</definedName>
    <definedName name="BFS_Insg">#REF!</definedName>
    <definedName name="BFS_Schlüssel" localSheetId="12">#REF!</definedName>
    <definedName name="BFS_Schlüssel" localSheetId="14">#REF!</definedName>
    <definedName name="BFS_Schlüssel" localSheetId="4">#REF!</definedName>
    <definedName name="BFS_Schlüssel" localSheetId="8">#REF!</definedName>
    <definedName name="BFS_Schlüssel" localSheetId="10">#REF!</definedName>
    <definedName name="BFS_Schlüssel">#REF!</definedName>
    <definedName name="BFS_Weibl" localSheetId="12">#REF!</definedName>
    <definedName name="BFS_Weibl" localSheetId="14">#REF!</definedName>
    <definedName name="BFS_Weibl" localSheetId="4">#REF!</definedName>
    <definedName name="BFS_Weibl" localSheetId="8">#REF!</definedName>
    <definedName name="BFS_Weibl" localSheetId="10">#REF!</definedName>
    <definedName name="BFS_Weibl">#REF!</definedName>
    <definedName name="BGJ_Daten_Insg" localSheetId="12">#REF!</definedName>
    <definedName name="BGJ_Daten_Insg" localSheetId="14">#REF!</definedName>
    <definedName name="BGJ_Daten_Insg" localSheetId="4">#REF!</definedName>
    <definedName name="BGJ_Daten_Insg" localSheetId="8">#REF!</definedName>
    <definedName name="BGJ_Daten_Insg" localSheetId="10">#REF!</definedName>
    <definedName name="BGJ_Daten_Insg">#REF!</definedName>
    <definedName name="BGJ_Daten_Weibl" localSheetId="12">#REF!</definedName>
    <definedName name="BGJ_Daten_Weibl" localSheetId="14">#REF!</definedName>
    <definedName name="BGJ_Daten_Weibl" localSheetId="4">#REF!</definedName>
    <definedName name="BGJ_Daten_Weibl" localSheetId="8">#REF!</definedName>
    <definedName name="BGJ_Daten_Weibl" localSheetId="10">#REF!</definedName>
    <definedName name="BGJ_Daten_Weibl">#REF!</definedName>
    <definedName name="BGJ_Schlüssel" localSheetId="12">#REF!</definedName>
    <definedName name="BGJ_Schlüssel" localSheetId="14">#REF!</definedName>
    <definedName name="BGJ_Schlüssel" localSheetId="4">#REF!</definedName>
    <definedName name="BGJ_Schlüssel" localSheetId="8">#REF!</definedName>
    <definedName name="BGJ_Schlüssel" localSheetId="10">#REF!</definedName>
    <definedName name="BGJ_Schlüssel">#REF!</definedName>
    <definedName name="BS_Insg">#REF!</definedName>
    <definedName name="BS_MitAngabe">[3]MZ_Daten!$AE$1:$AE$65536</definedName>
    <definedName name="BS_OhneAbschluss">[3]MZ_Daten!$AB$1:$AB$65536</definedName>
    <definedName name="BS_OhneAngabe">[3]MZ_Daten!$AA$1:$AA$65536</definedName>
    <definedName name="BS_Schlüssel">#REF!</definedName>
    <definedName name="BS_Weibl">#REF!</definedName>
    <definedName name="BVJ">[3]MZ_Daten!$R$1:$R$65536</definedName>
    <definedName name="C1.1a">#REF!</definedName>
    <definedName name="calcul">[4]Calcul_B1.1!$A$1:$L$37</definedName>
    <definedName name="DOKPROT">#REF!</definedName>
    <definedName name="drei_jährige_FS_Insg" localSheetId="12">#REF!</definedName>
    <definedName name="drei_jährige_FS_Insg" localSheetId="14">#REF!</definedName>
    <definedName name="drei_jährige_FS_Insg" localSheetId="4">#REF!</definedName>
    <definedName name="drei_jährige_FS_Insg" localSheetId="8">#REF!</definedName>
    <definedName name="drei_jährige_FS_Insg" localSheetId="10">#REF!</definedName>
    <definedName name="drei_jährige_FS_Insg">#REF!</definedName>
    <definedName name="drei_jährige_FS_Schlüssel" localSheetId="12">#REF!</definedName>
    <definedName name="drei_jährige_FS_Schlüssel" localSheetId="14">#REF!</definedName>
    <definedName name="drei_jährige_FS_Schlüssel" localSheetId="4">#REF!</definedName>
    <definedName name="drei_jährige_FS_Schlüssel" localSheetId="8">#REF!</definedName>
    <definedName name="drei_jährige_FS_Schlüssel" localSheetId="10">#REF!</definedName>
    <definedName name="drei_jährige_FS_Schlüssel">#REF!</definedName>
    <definedName name="drei_jährige_FS_Weibl" localSheetId="12">#REF!</definedName>
    <definedName name="drei_jährige_FS_Weibl" localSheetId="14">#REF!</definedName>
    <definedName name="drei_jährige_FS_Weibl" localSheetId="4">#REF!</definedName>
    <definedName name="drei_jährige_FS_Weibl" localSheetId="8">#REF!</definedName>
    <definedName name="drei_jährige_FS_Weibl" localSheetId="10">#REF!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'Abb. F1-4A'!$A$2:$I$47</definedName>
    <definedName name="_xlnm.Print_Area" localSheetId="11">'Tab. F1-10web'!$A$2:$N$20</definedName>
    <definedName name="_xlnm.Print_Area" localSheetId="12">'Tab. F1-11web'!$A$2:$K$28</definedName>
    <definedName name="_xlnm.Print_Area" localSheetId="13">'Tab. F1-12web'!$A$2:$G$28</definedName>
    <definedName name="_xlnm.Print_Area" localSheetId="14">'Tab. F1-13web'!$A$2:$F$40</definedName>
    <definedName name="_xlnm.Print_Area" localSheetId="15">'Tab. F1-14web'!$A$2:$H$28</definedName>
    <definedName name="_xlnm.Print_Area" localSheetId="16">'Tab. F1-15web'!$A$2:$T$37</definedName>
    <definedName name="_xlnm.Print_Area" localSheetId="17">'Tab. F1-16web'!$A$2:$L$43</definedName>
    <definedName name="_xlnm.Print_Area" localSheetId="18">'Tab. F1-17web'!$A$2:$K$48</definedName>
    <definedName name="_xlnm.Print_Area" localSheetId="19">'Tab. F1-18web'!$A$2:$K$55</definedName>
    <definedName name="_xlnm.Print_Area" localSheetId="20">'Tab. F1-19web'!$A$2:$H$54</definedName>
    <definedName name="_xlnm.Print_Area" localSheetId="2">'Tab. F1-1A'!$A$2:$R$48</definedName>
    <definedName name="_xlnm.Print_Area" localSheetId="21">'Tab. F1-20web'!$A$2:$H$54</definedName>
    <definedName name="_xlnm.Print_Area" localSheetId="22">'Tab. F1-21web'!$A$2:$M$20</definedName>
    <definedName name="_xlnm.Print_Area" localSheetId="3">'Tab. F1-2A'!$A$2:$M$49</definedName>
    <definedName name="_xlnm.Print_Area" localSheetId="4">'Tab. F1-3A'!$A$2:$J$31</definedName>
    <definedName name="_xlnm.Print_Area" localSheetId="5">'Tab. F1-4A'!$A$2:$J$30</definedName>
    <definedName name="_xlnm.Print_Area" localSheetId="6">'Tab. F1-5A'!$A$2:$S$17</definedName>
    <definedName name="_xlnm.Print_Area" localSheetId="7">'Tab. F1-6web'!$A$2:$H$58</definedName>
    <definedName name="_xlnm.Print_Area" localSheetId="8">'Tab. F1-7web'!$A$2:$J$19</definedName>
    <definedName name="_xlnm.Print_Area" localSheetId="9">'Tab. F1-8web'!$A$2:$H$23</definedName>
    <definedName name="_xlnm.Print_Area" localSheetId="10">'Tab. F1-9web'!$A$2:$P$12</definedName>
    <definedName name="DRUFS01">#REF!</definedName>
    <definedName name="DRUFS02">#REF!</definedName>
    <definedName name="FA_Insg" localSheetId="12">#REF!</definedName>
    <definedName name="FA_Insg" localSheetId="14">#REF!</definedName>
    <definedName name="FA_Insg" localSheetId="4">#REF!</definedName>
    <definedName name="FA_Insg" localSheetId="8">#REF!</definedName>
    <definedName name="FA_Insg" localSheetId="10">#REF!</definedName>
    <definedName name="FA_Insg">#REF!</definedName>
    <definedName name="FA_Schlüssel" localSheetId="12">#REF!</definedName>
    <definedName name="FA_Schlüssel" localSheetId="14">#REF!</definedName>
    <definedName name="FA_Schlüssel" localSheetId="4">#REF!</definedName>
    <definedName name="FA_Schlüssel" localSheetId="8">#REF!</definedName>
    <definedName name="FA_Schlüssel" localSheetId="10">#REF!</definedName>
    <definedName name="FA_Schlüssel">#REF!</definedName>
    <definedName name="FA_Weibl" localSheetId="12">#REF!</definedName>
    <definedName name="FA_Weibl" localSheetId="14">#REF!</definedName>
    <definedName name="FA_Weibl" localSheetId="4">#REF!</definedName>
    <definedName name="FA_Weibl" localSheetId="8">#REF!</definedName>
    <definedName name="FA_Weibl" localSheetId="10">#REF!</definedName>
    <definedName name="FA_Weibl">#REF!</definedName>
    <definedName name="Fachhochschulreife">[3]MZ_Daten!$K$1:$K$65536</definedName>
    <definedName name="FACHSCHULE">[3]MZ_Daten!$U$1:$U$65536</definedName>
    <definedName name="FACHSCHULE_DDR">[3]MZ_Daten!$V$1:$V$65536</definedName>
    <definedName name="FH">[3]MZ_Daten!$X$1:$X$65536</definedName>
    <definedName name="Field_ISCED">[5]Liste!$B$1:$G$65536</definedName>
    <definedName name="Fields">[5]Liste!$B$1:$X$65536</definedName>
    <definedName name="Fields_II">[5]Liste!$I$1:$AA$65536</definedName>
    <definedName name="FS_Daten_Insg">#REF!</definedName>
    <definedName name="FS_Daten_Weibl">#REF!</definedName>
    <definedName name="FS_Key">#REF!</definedName>
    <definedName name="Hochschulreife">[3]MZ_Daten!$L$1:$L$65536</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[3]MZ_Daten!$AM$1:$AM$65536</definedName>
    <definedName name="Key_6_Schule">#REF!</definedName>
    <definedName name="key_fach_ges">[5]Liste!$B$1664:$I$2010</definedName>
    <definedName name="Key_Privat" localSheetId="12">#REF!</definedName>
    <definedName name="Key_Privat" localSheetId="14">#REF!</definedName>
    <definedName name="Key_Privat" localSheetId="4">#REF!</definedName>
    <definedName name="Key_Privat" localSheetId="8">#REF!</definedName>
    <definedName name="Key_Privat" localSheetId="10">#REF!</definedName>
    <definedName name="Key_Privat">#REF!</definedName>
    <definedName name="Laender" localSheetId="12">#REF!</definedName>
    <definedName name="Laender" localSheetId="14">#REF!</definedName>
    <definedName name="Laender" localSheetId="4">#REF!</definedName>
    <definedName name="Laender" localSheetId="8">#REF!</definedName>
    <definedName name="Laender" localSheetId="10">#REF!</definedName>
    <definedName name="Laender">#REF!</definedName>
    <definedName name="LEERE">[3]MZ_Daten!$S$1:$S$65536</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 localSheetId="12">Ergebnis [6]BF!$A$2:$A$2</definedName>
    <definedName name="MmExcelLinker_4A63D66E_E958_4D64_948E_032908F00612" localSheetId="14">Ergebnis [6]BF!$A$2:$A$2</definedName>
    <definedName name="MmExcelLinker_4A63D66E_E958_4D64_948E_032908F00612" localSheetId="22">Ergebnis [6]BF!$A$2:$A$2</definedName>
    <definedName name="MmExcelLinker_4A63D66E_E958_4D64_948E_032908F00612" localSheetId="4">Ergebnis [6]BF!$A$2:$A$2</definedName>
    <definedName name="MmExcelLinker_4A63D66E_E958_4D64_948E_032908F00612" localSheetId="8">Ergebnis [6]BF!$A$2:$A$2</definedName>
    <definedName name="MmExcelLinker_4A63D66E_E958_4D64_948E_032908F00612" localSheetId="10">Ergebnis [6]BF!$A$2:$A$2</definedName>
    <definedName name="MmExcelLinker_4A63D66E_E958_4D64_948E_032908F00612">Ergebnis [6]BF!$A$2:$A$2</definedName>
    <definedName name="NochInSchule">[3]MZ_Daten!$G$1:$G$65536</definedName>
    <definedName name="NW">[7]schulform!$C$20</definedName>
    <definedName name="p5_age">[8]E6C3NAGE!$A$1:$D$55</definedName>
    <definedName name="p5nr">[9]E6C3NE!$A$1:$AC$43</definedName>
    <definedName name="POS">[3]MZ_Daten!$I$1:$I$65536</definedName>
    <definedName name="PROMOTION">[3]MZ_Daten!$Z$1:$Z$65536</definedName>
    <definedName name="PROT01VK">#REF!</definedName>
    <definedName name="Realschule">[3]MZ_Daten!$J$1:$J$65536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[3]MZ_Daten!$Y$1:$Y$65536</definedName>
    <definedName name="VerwFH">[3]MZ_Daten!$W$1:$W$65536</definedName>
    <definedName name="VolksHauptschule">[3]MZ_Daten!$H$1:$H$65536</definedName>
  </definedNames>
  <calcPr calcId="145621" fullCalcOnLoad="1"/>
</workbook>
</file>

<file path=xl/calcChain.xml><?xml version="1.0" encoding="utf-8"?>
<calcChain xmlns="http://schemas.openxmlformats.org/spreadsheetml/2006/main">
  <c r="J7" i="41" l="1"/>
  <c r="I7" i="41"/>
  <c r="H7" i="41"/>
  <c r="G7" i="41"/>
  <c r="F7" i="41"/>
  <c r="E7" i="41"/>
  <c r="E9" i="41"/>
  <c r="E8" i="41"/>
  <c r="K6" i="41"/>
  <c r="K11" i="41"/>
  <c r="K12" i="41"/>
  <c r="K13" i="41"/>
  <c r="K14" i="41"/>
  <c r="K15" i="41"/>
  <c r="K16" i="41"/>
  <c r="K17" i="41"/>
  <c r="K18" i="41"/>
  <c r="K19" i="41"/>
  <c r="K20" i="41"/>
  <c r="K21" i="41"/>
  <c r="K22" i="41"/>
  <c r="K23" i="41"/>
  <c r="K24" i="41"/>
  <c r="K25" i="41"/>
  <c r="K26" i="41"/>
  <c r="C26" i="20"/>
  <c r="H23" i="46"/>
  <c r="H25" i="46"/>
  <c r="H26" i="46"/>
  <c r="O7" i="29"/>
  <c r="T7" i="29"/>
  <c r="O8" i="29"/>
  <c r="T8" i="29"/>
  <c r="O9" i="29"/>
  <c r="T9" i="29"/>
  <c r="O10" i="29"/>
  <c r="T10" i="29"/>
  <c r="O11" i="29"/>
  <c r="T11" i="29"/>
  <c r="O12" i="29"/>
  <c r="T12" i="29"/>
  <c r="O13" i="29"/>
  <c r="T13" i="29"/>
  <c r="O14" i="29"/>
  <c r="T14" i="29"/>
  <c r="O15" i="29"/>
  <c r="T15" i="29"/>
  <c r="O17" i="29"/>
  <c r="T17" i="29"/>
  <c r="O18" i="29"/>
  <c r="T18" i="29"/>
  <c r="O19" i="29"/>
  <c r="T19" i="29"/>
  <c r="O20" i="29"/>
  <c r="T20" i="29"/>
  <c r="O21" i="29"/>
  <c r="T21" i="29"/>
  <c r="O22" i="29"/>
  <c r="T22" i="29"/>
  <c r="O23" i="29"/>
  <c r="T23" i="29"/>
  <c r="O24" i="29"/>
  <c r="T24" i="29"/>
  <c r="O25" i="29"/>
  <c r="T25" i="29"/>
  <c r="O27" i="29"/>
  <c r="T27" i="29"/>
  <c r="O28" i="29"/>
  <c r="T28" i="29"/>
  <c r="O29" i="29"/>
  <c r="T29" i="29"/>
  <c r="O30" i="29"/>
  <c r="T30" i="29"/>
  <c r="O31" i="29"/>
  <c r="T31" i="29"/>
  <c r="O32" i="29"/>
  <c r="T32" i="29"/>
  <c r="O33" i="29"/>
  <c r="T33" i="29"/>
  <c r="O34" i="29"/>
  <c r="T34" i="29"/>
  <c r="O35" i="29"/>
  <c r="T35" i="29"/>
  <c r="G10" i="31"/>
  <c r="F10" i="31"/>
  <c r="E10" i="31"/>
  <c r="D10" i="31"/>
  <c r="B8" i="31"/>
  <c r="C8" i="31"/>
  <c r="D8" i="31"/>
  <c r="E8" i="31"/>
  <c r="F8" i="31"/>
  <c r="G10" i="32"/>
  <c r="F10" i="32"/>
  <c r="E10" i="32"/>
  <c r="D10" i="32"/>
  <c r="C10" i="32"/>
  <c r="B10" i="32"/>
  <c r="B8" i="32"/>
  <c r="C8" i="32"/>
  <c r="D8" i="32"/>
  <c r="E8" i="32"/>
  <c r="F8" i="32"/>
</calcChain>
</file>

<file path=xl/sharedStrings.xml><?xml version="1.0" encoding="utf-8"?>
<sst xmlns="http://schemas.openxmlformats.org/spreadsheetml/2006/main" count="1321" uniqueCount="465">
  <si>
    <t>**Anteil der Stufen 1 und 2 auf einer Skala von 1="sehr wichtig" bis 5="überhaupt nicht wichtig/spielte keine Rolle" in %</t>
    <phoneticPr fontId="45" type="noConversion"/>
  </si>
  <si>
    <t>Wintersemester</t>
    <phoneticPr fontId="45" type="noConversion"/>
  </si>
  <si>
    <t>2) Einschließlich Studienanfänger/innen, deren regionale Herkunft unbekannt ist.</t>
    <phoneticPr fontId="0" type="noConversion"/>
  </si>
  <si>
    <t>WFL</t>
    <phoneticPr fontId="44" type="noConversion"/>
  </si>
  <si>
    <t>OFL</t>
    <phoneticPr fontId="44" type="noConversion"/>
  </si>
  <si>
    <t>STA</t>
    <phoneticPr fontId="44" type="noConversion"/>
  </si>
  <si>
    <t>* Einschließlich Verwaltungsfachhochschulen
1) Vorläufiger Wert</t>
    <phoneticPr fontId="45" type="noConversion"/>
  </si>
  <si>
    <t>X</t>
    <phoneticPr fontId="44" type="noConversion"/>
  </si>
  <si>
    <t>in %</t>
    <phoneticPr fontId="45" type="noConversion"/>
  </si>
  <si>
    <t>X</t>
    <phoneticPr fontId="45" type="noConversion"/>
  </si>
  <si>
    <t>X</t>
    <phoneticPr fontId="45" type="noConversion"/>
  </si>
  <si>
    <t>in %</t>
    <phoneticPr fontId="45" type="noConversion"/>
  </si>
  <si>
    <r>
      <t>Studienjahr</t>
    </r>
    <r>
      <rPr>
        <vertAlign val="superscript"/>
        <sz val="10"/>
        <rFont val="Arial"/>
        <family val="2"/>
      </rPr>
      <t>1)</t>
    </r>
    <phoneticPr fontId="0" type="noConversion"/>
  </si>
  <si>
    <r>
      <t>2009</t>
    </r>
    <r>
      <rPr>
        <vertAlign val="superscript"/>
        <sz val="9"/>
        <rFont val="Arial"/>
        <family val="2"/>
      </rPr>
      <t>2)</t>
    </r>
    <phoneticPr fontId="0" type="noConversion"/>
  </si>
  <si>
    <r>
      <t>Japan</t>
    </r>
    <r>
      <rPr>
        <vertAlign val="superscript"/>
        <sz val="9"/>
        <rFont val="Arial"/>
        <family val="2"/>
      </rPr>
      <t>3)</t>
    </r>
    <phoneticPr fontId="0" type="noConversion"/>
  </si>
  <si>
    <t>Tab. F1-18web: Anteil der Frauen an den Studienanfängerinnen und -anfängern* 1975 bis 2010 nach Fächergruppen (in %)</t>
  </si>
  <si>
    <t>Tab. F1-19web: Studienanfängerinnen und -anfänger* in dualen Studiengängen 2005 bis 2010, nach Geschlecht, Art der Hochschule, Art der Studienberechtigung, Fächergruppen und Ländern (Anzahl und in %)</t>
  </si>
  <si>
    <t>Tab. F1-20web: Studienanfängerinnen und -anfänger* in Fernstudiengängen 2005 bis 2010, nach Geschlecht, Art der Hochschule, Art der Studienberechtigung, Fächergruppen und Ländern (Anzahl und in %)</t>
  </si>
  <si>
    <t>Tab. F1-21web: Regionale Herkunft der Studienanfängerinnen und Studienanfänger an Universitäten nach Art der Förderung in der Exzellenzinitiative (Anzahl und in %)</t>
  </si>
  <si>
    <r>
      <t>Um G8-Effekt bereinigte Werte</t>
    </r>
    <r>
      <rPr>
        <vertAlign val="superscript"/>
        <sz val="9"/>
        <rFont val="Arial"/>
        <family val="2"/>
      </rPr>
      <t>2)</t>
    </r>
  </si>
  <si>
    <t xml:space="preserve">3) Prognosewerte auf Basis des HIS-Studienberechtigtenpanels (Bandbreite von Minimal- und Maximalquote); Befragungen 6 Monate nach Schulabgang. Mit diesem Verfahren werden mehrere Jahre in der Zukunft liegende Studienentscheidungen nicht erfasst. Die auf Basis der Hochschulstatistik ausgewiesenen Quoten erhöhen sich daher auch für länger zurückliegende Studienberechtigtenjahrgänge immer noch. Sie liegen nach einigen Jahren erfahrungsgemäß am oberen Rand des Prognoseintervalls. Leicht unterschätzt werden die Länderquoten in Ländern, in denen sich ein größerer Teil der Studienberechtigten erst mehrere Jahre nach Schulabschluss für ein Studium entscheidet. </t>
  </si>
  <si>
    <t>Tab. F1-8web: Studierwahrscheinlichkeit* der Studienberechtigtenjahrgänge 1996 bis 2010 nach höchstem beruflichen Abschluss der Eltern (in %)</t>
  </si>
  <si>
    <t>* Allgemeine Hochschulreife einschließlich fachgebundene Hochschulreife</t>
  </si>
  <si>
    <t>Quelle: Statistische Ämter des Bundes und der Länder, Bildungsvorausberechnung 2012; KMK, Vorausberechnung der Studienanfängerzahlen 2012-2025</t>
  </si>
  <si>
    <t>Tab. F1-6web: Zeitstruktur des Übergangs in die Hochschule 1980 bis 2010 insgesamt, nach Geschlecht und nach Art der Hochschulreife (in%)</t>
  </si>
  <si>
    <t>Tab. F1-7web: Gründe für Übergangstätigkeiten zwischen Schulabschluss und verzögertem Studienbeginn* in den Studienjahren 2000/01, 2005/06 und 2009/10 (in %)**</t>
  </si>
  <si>
    <t>Tab. F1-9web: Entscheidende Motive* für die Hochschulwahl in den Studienjahren 2000/01, 2005/06, 2009/10 nach Geschlecht und Hochschulart (in %)</t>
  </si>
  <si>
    <t>Tab. F1-11web: Zahl der Studienanfängerinnen und -anfänger* 1995, 2000 und 2005 bis 2011 nach Ländern</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</si>
  <si>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(Bildungsausländer). 
1) Studienjahr = Sommer- plus nachfolgendes Wintersemester
2) Einschließlich Verwaltungsfachhochschulen
3) Vorläufige Zahlen</t>
  </si>
  <si>
    <t>Universitäten mit gefördertem Zukunftskonzept</t>
  </si>
  <si>
    <t>Universitäten mit (mindestens einem) Exzellenzcluster</t>
  </si>
  <si>
    <t>Tab. F1-12web: Studienanfängerzahl*, Ausländer und Bildungsausländer** 1975 bis 2011</t>
  </si>
  <si>
    <t>Tab. F1-13web: Index der Studienanfängerzahl* seit 1993, 2012 bis 2025 nach Vorausberechnungsvarianten (Index 2005 = 100)</t>
  </si>
  <si>
    <t>Tab. F1-14web: Referenzlinien des Hochschulpakts 2020* nach Ländern und vorausberechnete Studienanfängerzahl der KMK</t>
  </si>
  <si>
    <t>Tab. F1-16web: Anteil der Studienanfängerinnen und Anfänger* in Bachelorstudiengängen 2000 bis 2010 nach Fächergruppen** und Art der Hochschule (in %)</t>
  </si>
  <si>
    <t>Tab. F1-17web: Studienanfängerinnen und -anfänger* 1975 bis 2011 nach Fächergruppen** (in %)</t>
  </si>
  <si>
    <t xml:space="preserve">1) Für Baden-Württemberg einschließlich der Dualen Hochschule
2) Bei gleichmäßiger Verteilung der im Hochschulpakt zusätzlich vereinbarten Studienanfängerplätze auf die Jahre 2011 bis 2015. Der Berechnung wird die Obergrenze der zusätzlichen Studienanfängerplätze (334.940) zugrunde gelegt. 
Quelle: Hochschulpakt 2020 (zweite Programmphase)KMK, Vorausberechnung der Studienanfängerzahlen 2012-2015, Fortschreibung, Stand 24.1.2012 (http://www.kmk.org/fileadmin/pdf/Statistik/Vorausberechnung_der_Studienanfaengerzahlen_2012-2025_01.pdf)
</t>
  </si>
  <si>
    <t>300 km und mehr</t>
  </si>
  <si>
    <t>66.1</t>
  </si>
  <si>
    <t>* Westdeutschland und Ostdeutschland jeweils ohne Berlin
Quelle: Statistische Ämter des Bundes und der Länder, Hochschulstatistik, eigene Berechnungen</t>
  </si>
  <si>
    <t>Universitätstyp</t>
  </si>
  <si>
    <r>
      <t>Jahr</t>
    </r>
    <r>
      <rPr>
        <vertAlign val="superscript"/>
        <sz val="9"/>
        <rFont val="Arial"/>
        <family val="2"/>
      </rPr>
      <t>1)</t>
    </r>
  </si>
  <si>
    <t>90.1</t>
  </si>
  <si>
    <r>
      <t>Studienjahr</t>
    </r>
    <r>
      <rPr>
        <vertAlign val="superscript"/>
        <sz val="9"/>
        <color indexed="8"/>
        <rFont val="Arial"/>
        <family val="2"/>
      </rPr>
      <t>1)</t>
    </r>
  </si>
  <si>
    <t>Gegenstand der Nachweisung</t>
  </si>
  <si>
    <t>1) Studienjahr = Sommer- plus nachfolgendes Wintersemester</t>
  </si>
  <si>
    <t>1) Studienjahr = Sommer- plus nachfolgendes Sommersemester</t>
  </si>
  <si>
    <t>KMK-Vorausberechnungen der Studienanfängerzahl</t>
  </si>
  <si>
    <r>
      <t>Übrige Universitäten</t>
    </r>
    <r>
      <rPr>
        <vertAlign val="superscript"/>
        <sz val="9"/>
        <color indexed="8"/>
        <rFont val="Arial"/>
        <family val="2"/>
      </rPr>
      <t>3)</t>
    </r>
  </si>
  <si>
    <t>Quelle: Statistische Ämter des Bundes und der Länder, Hochschulstatistik, HIS Studienberechtigtenpanel</t>
  </si>
  <si>
    <t xml:space="preserve">4) Für die Studienberechtigtenjahrgänge 2008 und 2010 wird der Übergang in die Duale Hochschule Baden-Württemberg Berufsakademien als Studienaufnahme gewertet, auch wenn die aus den Berufsakademien hervorgegangene Duale Hochschule Baden-Württemberg erst 2009 ihren Betrieb als Hochschule aufgenommen hat. Ohne Berücksichtigung des Übergangs an die Berufsakademien ergibt sich 2008 für Baden-Württemberg eine Übergangsquote in der Bandbreite von 67 bis 72%, der Bundesdurchschnitt würde auf 68 bis 75% sinken. Beim Studienberechtigtenjahrgang 2010 ergäbe sich ohne die Duale Hochschule für Baden-Württemberg eine Übergangsquote von 67 bis 72%, für Deutschland insgesamt von 69 bis 76%. Auch im Saarland wurde eine Berufsakademie in eine Fachhochschule umgewandelt. Diese Hochschule hat jedoch nur wenige Studienanfänger, so dass sich die Übergangsquoten dadurch nicht verändern. </t>
  </si>
  <si>
    <t>Quelle: Willich, J./Buck, D./Heine, C./Sommer, D. (2011): Studienanfänger im Wintersemester 2009/10, HIS Forum Hochschule 6/2011, S. 214.</t>
  </si>
  <si>
    <t>* Stand 2009</t>
  </si>
  <si>
    <t xml:space="preserve">* Studienanfängerinnen und -anfänger im ersten Hochschulsemester </t>
  </si>
  <si>
    <t>Indexwerte (2005 = 100)</t>
  </si>
  <si>
    <t>Studien-anfänger</t>
  </si>
  <si>
    <t>Bildungsvorausberechnung des Statistischen Bundesamtes</t>
  </si>
  <si>
    <t>81-88</t>
  </si>
  <si>
    <t>Guter Ruf der Hochschule</t>
  </si>
  <si>
    <t>Guter Ruf der Lehrenden im Hauptfach</t>
  </si>
  <si>
    <t>Vielfältiges Lehrangebot</t>
  </si>
  <si>
    <t>Gute Ausstattung</t>
  </si>
  <si>
    <t>Überschaubare Verhältnisse</t>
  </si>
  <si>
    <t>Gutes Ranking-Ergebnis der Hochschule</t>
  </si>
  <si>
    <t>Wegen Zulassungsbeschränkungen nicht an gewünschter Hochschule</t>
  </si>
  <si>
    <t>Keine Studiengebühren</t>
  </si>
  <si>
    <t>Kulturelle Hochschulwahlmotive</t>
  </si>
  <si>
    <t>Finanzielle Gründe: ich kann nicht fern vom Elternhaus studieren</t>
  </si>
  <si>
    <t>Günstige Lebensbedingungen</t>
  </si>
  <si>
    <t>in %</t>
    <phoneticPr fontId="45" type="noConversion"/>
  </si>
  <si>
    <t>* Studienanfängerinnen und  -anfänger im ersten Hochschulsemester, einschließlich Verwaltungsfachhochschulen
1) Studienjahr = Sommer- und nachfolgendes Wintersemester
2) Vorläufige Zahlen
3) Bayern und Niedersachsen: Doppelter Abiturjahrgang 2011
4) Hamburg: Doppelter Abiturjahrgang 2010
5) Mecklenburg-Vorpommern: Doppelter Abiturientenjahrgang 2008
6) Saarland: Doppelter Abiturientenjahrgang 2009
7) Sachsen-Anhalt: Doppelter Abiturientenjahrgang 2007</t>
  </si>
  <si>
    <t>Quelle: Statistische Ämter des Bundes und der Länder , Hochschulstatistik</t>
  </si>
  <si>
    <t xml:space="preserve">Anteil Bildungs-Ausländer </t>
  </si>
  <si>
    <t>3) Universitäten mit im Rahmen der Exzellenzinitiative geförderter Graduiertenschule, aber ohne Exzellenzcluster, und Universitäten ohne Förderung in der Exzellenzinitiative</t>
  </si>
  <si>
    <t>Grundwehr-/Zivildienst</t>
  </si>
  <si>
    <t>Quelle: OECD, Bildung auf einen Blick, verschiedene Jahrgänge</t>
  </si>
  <si>
    <t>Studienaufnahme mit Studien-berechtigung aus…</t>
  </si>
  <si>
    <t>Ist-Werte</t>
  </si>
  <si>
    <t xml:space="preserve">Zu erwartende Studienanfängerzahl </t>
  </si>
  <si>
    <t>Saldo gegenüber der Zielzahl des Hochschulpakts</t>
  </si>
  <si>
    <t>Männ-
lich</t>
  </si>
  <si>
    <t>Weib-
lich</t>
  </si>
  <si>
    <t>Gründe für Übergangstätigkeit</t>
  </si>
  <si>
    <t>Männ-lich</t>
  </si>
  <si>
    <t>Weib-lich</t>
  </si>
  <si>
    <t>Ge-samt</t>
  </si>
  <si>
    <t>Motive</t>
  </si>
  <si>
    <r>
      <t xml:space="preserve">Studien-anfänger innen und -änfänger insgesamt </t>
    </r>
    <r>
      <rPr>
        <vertAlign val="superscript"/>
        <sz val="9"/>
        <rFont val="Arial"/>
        <family val="2"/>
      </rPr>
      <t>2)</t>
    </r>
  </si>
  <si>
    <r>
      <t>Baden-Württemberg</t>
    </r>
    <r>
      <rPr>
        <vertAlign val="superscript"/>
        <sz val="9"/>
        <rFont val="Arial"/>
        <family val="2"/>
      </rPr>
      <t>1)</t>
    </r>
  </si>
  <si>
    <t>Land / Prognosevarianten</t>
  </si>
  <si>
    <t>Westdeutsche Flächenländer</t>
  </si>
  <si>
    <t>Ostdeutsche Flächenländer</t>
  </si>
  <si>
    <t>Stadtstaaten</t>
  </si>
  <si>
    <t>66-71</t>
  </si>
  <si>
    <t>38-49</t>
  </si>
  <si>
    <t>41-51</t>
  </si>
  <si>
    <t>Darunter:</t>
  </si>
  <si>
    <t>1) Ab 2006 ohne Studienberechtigte mit Externenprüfung</t>
  </si>
  <si>
    <t>Finanzielle Gründe</t>
  </si>
  <si>
    <t>Um in beruflicher Hinsicht mehr Sicherheit und vielfältigere Möglichkeiten zu gewinnen</t>
  </si>
  <si>
    <r>
      <t>SL</t>
    </r>
    <r>
      <rPr>
        <vertAlign val="superscript"/>
        <sz val="9"/>
        <rFont val="Arial"/>
        <family val="2"/>
      </rPr>
      <t>6)</t>
    </r>
  </si>
  <si>
    <r>
      <t>ST</t>
    </r>
    <r>
      <rPr>
        <vertAlign val="superscript"/>
        <sz val="9"/>
        <rFont val="Arial"/>
        <family val="2"/>
      </rPr>
      <t>7)</t>
    </r>
  </si>
  <si>
    <t>Mit allgemeiner Hochschulreife</t>
  </si>
  <si>
    <t>Mit Fachhochschulreife</t>
  </si>
  <si>
    <t>Ohne formale Studienberechtigung</t>
  </si>
  <si>
    <t>Bis 49 km</t>
  </si>
  <si>
    <t>Wollte ursprünglich nicht studieren</t>
  </si>
  <si>
    <t>Wusste nicht, was ich studieren sollte</t>
  </si>
  <si>
    <t>Überbrückung von Wartezeiten wegen Zulassungsbeschränkungen</t>
  </si>
  <si>
    <t>Männlich</t>
  </si>
  <si>
    <t>Hochschulinterne Bedingungen</t>
  </si>
  <si>
    <t>Kulturelle Aspekte</t>
  </si>
  <si>
    <r>
      <t>Baden-Württemberg</t>
    </r>
    <r>
      <rPr>
        <vertAlign val="superscript"/>
        <sz val="9"/>
        <rFont val="Arial"/>
        <family val="2"/>
      </rPr>
      <t>4)</t>
    </r>
  </si>
  <si>
    <t>*  Studienanfängerinnen und -anfänger im ersten Hochschulsemester, einschließlich Verwaltungsfachhochschulen
** Ohne Sonstige Fächer und Fächer außerhalb der Studienbereichsgliederung 
1) Studienjahr = Sommer- plus nachfolgendes Wintersemester
2) Vorläufige Zahlen</t>
  </si>
  <si>
    <t>in  % an allen Studienanfängerinnen und -anfängern</t>
  </si>
  <si>
    <t>(Berufs-)Fachschule, Fachakademie</t>
  </si>
  <si>
    <t>Fachoberschule</t>
  </si>
  <si>
    <t>71-77</t>
  </si>
  <si>
    <t>74-81</t>
  </si>
  <si>
    <t>Studienanfänger/innen</t>
  </si>
  <si>
    <t>1) Nur inländische Studienanfänger/innen: Entfernung zwischen Hochschulort und Kreis des Erwerbs der Studienberechtigung in Kilometern</t>
  </si>
  <si>
    <t>Quelle: Willich, J./Buck, D./Heine, C./Sommer, D. (2011), Studienanfänger im Wintersemester 2009/10, HIS Forum Hochschule 6/2011, S. 90</t>
  </si>
  <si>
    <t>Mittlere Variante</t>
  </si>
  <si>
    <t>Vorausberechnung der KMK 2012</t>
  </si>
  <si>
    <t>Referenzlinien für den Hochschulpakt 2020</t>
  </si>
  <si>
    <t>Studien-anfänger 2005</t>
  </si>
  <si>
    <t>Summe 2011 bis 2015</t>
  </si>
  <si>
    <r>
      <t>Zielwert des Hochschulpakts</t>
    </r>
    <r>
      <rPr>
        <vertAlign val="superscript"/>
        <sz val="9"/>
        <rFont val="Arial"/>
        <family val="2"/>
      </rPr>
      <t>2)</t>
    </r>
  </si>
  <si>
    <t>Tab. F1-2A: Studienberechtigte und Studienberechtigtenquote 1995 bis 2010 nach Art der Hochschulreife* und Geschlecht</t>
  </si>
  <si>
    <r>
      <t>BY</t>
    </r>
    <r>
      <rPr>
        <vertAlign val="superscript"/>
        <sz val="9"/>
        <rFont val="Arial"/>
        <family val="2"/>
      </rPr>
      <t>3)</t>
    </r>
  </si>
  <si>
    <r>
      <t>NI</t>
    </r>
    <r>
      <rPr>
        <vertAlign val="superscript"/>
        <sz val="9"/>
        <rFont val="Arial"/>
        <family val="2"/>
      </rPr>
      <t>3)</t>
    </r>
  </si>
  <si>
    <r>
      <t>HH</t>
    </r>
    <r>
      <rPr>
        <vertAlign val="superscript"/>
        <sz val="9"/>
        <rFont val="Arial"/>
        <family val="2"/>
      </rPr>
      <t>4)</t>
    </r>
  </si>
  <si>
    <r>
      <t>MV</t>
    </r>
    <r>
      <rPr>
        <vertAlign val="superscript"/>
        <sz val="9"/>
        <rFont val="Arial"/>
        <family val="2"/>
      </rPr>
      <t>5)</t>
    </r>
  </si>
  <si>
    <r>
      <t>Prognosewerte</t>
    </r>
    <r>
      <rPr>
        <vertAlign val="superscript"/>
        <sz val="9"/>
        <rFont val="Arial"/>
        <family val="2"/>
      </rPr>
      <t>3)4)</t>
    </r>
  </si>
  <si>
    <t>Gesamt</t>
  </si>
  <si>
    <t>2006/07</t>
  </si>
  <si>
    <t>FH</t>
  </si>
  <si>
    <t>Uni</t>
  </si>
  <si>
    <t>Studienangebot entspricht fachlichen Interessen</t>
  </si>
  <si>
    <t>Beschränkung der Hochschulwahl</t>
  </si>
  <si>
    <t>Gegebenheiten des Hochschulortes</t>
  </si>
  <si>
    <t>Beschränkungen der Hochschulwahl</t>
  </si>
  <si>
    <t>Studiengang nur an dieser Hochschule</t>
  </si>
  <si>
    <t>Freizeitangebot</t>
  </si>
  <si>
    <t>Atmosphäre am Hochschulort</t>
  </si>
  <si>
    <t>Information der Studienberatung</t>
  </si>
  <si>
    <t>Gegebenheiten des Hochschulorts</t>
  </si>
  <si>
    <t>Nähe zum Heimatort</t>
  </si>
  <si>
    <t>Partner/Partnerin studiert an dieser Hochschule oder lebt am Hochschulort</t>
  </si>
  <si>
    <t>Eltern/Verwandte/Freunde leben am Hochschulort</t>
  </si>
  <si>
    <t>Hochschulort ist mir vertraut</t>
  </si>
  <si>
    <t>-</t>
  </si>
  <si>
    <r>
      <t>2011</t>
    </r>
    <r>
      <rPr>
        <vertAlign val="superscript"/>
        <sz val="9"/>
        <rFont val="Arial"/>
        <family val="2"/>
      </rPr>
      <t>3)</t>
    </r>
  </si>
  <si>
    <t>2) Studienanfängerinnen und -anfänger ohne traditionelle Studienberechtigung, mit Begabtenprüfung oder immatrikuliert aufgrund beruflicher Qualifizierung</t>
  </si>
  <si>
    <t xml:space="preserve">Anteil innerhalb der dualen Studiengänge in % </t>
  </si>
  <si>
    <t>Anteil dieser Studienanfängergruppe</t>
  </si>
  <si>
    <t>Tab. F1-1A: Übergangsquoten in die Hochschule 1980 bis 2010 nach Ländern, Geschlecht, Art der Hochschulreife und Migrationshintergrund (in %)</t>
  </si>
  <si>
    <r>
      <t>Studienanfänger insgesamt</t>
    </r>
    <r>
      <rPr>
        <vertAlign val="superscript"/>
        <sz val="9"/>
        <rFont val="Arial"/>
        <family val="2"/>
      </rPr>
      <t>2)</t>
    </r>
  </si>
  <si>
    <t>Bildungsausländer</t>
  </si>
  <si>
    <t>Quelle: Statistische Ämter des Bundes und der Länder, Hochschulstatistik</t>
  </si>
  <si>
    <r>
      <t>Zweiter Bildungsweg</t>
    </r>
    <r>
      <rPr>
        <vertAlign val="superscript"/>
        <sz val="9"/>
        <rFont val="Arial"/>
        <family val="2"/>
      </rPr>
      <t>1)</t>
    </r>
  </si>
  <si>
    <r>
      <t>Dritter Bildungsweg</t>
    </r>
    <r>
      <rPr>
        <vertAlign val="superscript"/>
        <sz val="9"/>
        <rFont val="Arial"/>
        <family val="2"/>
      </rPr>
      <t>2)</t>
    </r>
  </si>
  <si>
    <t>BW</t>
  </si>
  <si>
    <t>BE</t>
  </si>
  <si>
    <t>HB</t>
  </si>
  <si>
    <t>BB</t>
  </si>
  <si>
    <t>HE</t>
  </si>
  <si>
    <t>NW</t>
  </si>
  <si>
    <t>RP</t>
  </si>
  <si>
    <t>SN</t>
  </si>
  <si>
    <t>SH</t>
  </si>
  <si>
    <t>71-78</t>
  </si>
  <si>
    <t>78-84</t>
  </si>
  <si>
    <t>83-87</t>
  </si>
  <si>
    <t>82-86</t>
  </si>
  <si>
    <t>65-75</t>
  </si>
  <si>
    <t>73-78</t>
  </si>
  <si>
    <t>59-67</t>
  </si>
  <si>
    <t>70-78</t>
  </si>
  <si>
    <t>77-85</t>
  </si>
  <si>
    <t>78-87</t>
  </si>
  <si>
    <t>77-83</t>
  </si>
  <si>
    <t>77-84</t>
  </si>
  <si>
    <t>73-80</t>
  </si>
  <si>
    <t>67-76</t>
  </si>
  <si>
    <t>65-72</t>
  </si>
  <si>
    <t>67-75</t>
  </si>
  <si>
    <t>79-84</t>
  </si>
  <si>
    <t>(68-76)</t>
  </si>
  <si>
    <t>65-71</t>
  </si>
  <si>
    <t>64-74</t>
  </si>
  <si>
    <t>63-71</t>
  </si>
  <si>
    <t>70-79</t>
  </si>
  <si>
    <t>66-73</t>
  </si>
  <si>
    <t>68-73</t>
  </si>
  <si>
    <t>59-64</t>
  </si>
  <si>
    <t>76-82</t>
  </si>
  <si>
    <t>78-85</t>
  </si>
  <si>
    <t>54-61</t>
  </si>
  <si>
    <t>83-88</t>
  </si>
  <si>
    <t>81-87</t>
  </si>
  <si>
    <t>66-72</t>
  </si>
  <si>
    <t>* Verzögerter Studienbeginn: Studienaufnahme nicht im Jahr des Erwerbs der Hochschulzugangsberechtigung</t>
  </si>
  <si>
    <t>Quelle: Willich, J./Buck, D./Heine, C./Sommer, D. (2011): Studienanfänger im Wintersemester 2009/10, HIS Forum Hochschule 6/2011, S. 206</t>
  </si>
  <si>
    <r>
      <t>2011</t>
    </r>
    <r>
      <rPr>
        <vertAlign val="superscript"/>
        <sz val="9"/>
        <rFont val="Arial"/>
        <family val="2"/>
      </rPr>
      <t>1)</t>
    </r>
  </si>
  <si>
    <t>Sonstiges und o.A.</t>
  </si>
  <si>
    <t>Untere Variante</t>
  </si>
  <si>
    <t>Obere Variante</t>
  </si>
  <si>
    <t>Mathe-matik/
Naturwiss.</t>
  </si>
  <si>
    <t>Agrar-, Forst-, und Ernäh-rungs-
wiss.</t>
  </si>
  <si>
    <r>
      <t>Human-medizin/ Gesund-heits-
wiss.</t>
    </r>
    <r>
      <rPr>
        <vertAlign val="superscript"/>
        <sz val="9"/>
        <color indexed="8"/>
        <rFont val="Arial"/>
        <family val="2"/>
      </rPr>
      <t>2)</t>
    </r>
  </si>
  <si>
    <t>Sprach- und 
Kultur-
wiss.</t>
  </si>
  <si>
    <t>Kunst, Kunst-
wiss.</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</si>
  <si>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</si>
  <si>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</si>
  <si>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</si>
  <si>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</si>
  <si>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</si>
  <si>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</si>
  <si>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Ingenieur-
wiss.</t>
  </si>
  <si>
    <t>Human-medizin/ Gesund-
heitswiss.</t>
  </si>
  <si>
    <t>Davon Studien-
beginn in…</t>
  </si>
  <si>
    <t>* Erfragt wurde der wichtigste der in Tab. F1-16A aufgeführten Gründe für die Wahl der Hochschule.</t>
  </si>
  <si>
    <t xml:space="preserve">in % </t>
  </si>
  <si>
    <t>Studienbe-rechtigten-quote insgesamt</t>
  </si>
  <si>
    <t>Zahl der Studienbe-rechtigten</t>
  </si>
  <si>
    <t>Hamburg</t>
  </si>
  <si>
    <t>Hessen</t>
  </si>
  <si>
    <t>72-78</t>
  </si>
  <si>
    <t>Mecklenburg-Vorpommern</t>
  </si>
  <si>
    <t>Niedersachsen</t>
  </si>
  <si>
    <t>Nordrhein-Westfalen</t>
  </si>
  <si>
    <t>67-74</t>
  </si>
  <si>
    <t>Rheinland-Pfalz</t>
  </si>
  <si>
    <t xml:space="preserve">2) Ab Studienbeginn WS1992/93 einschließlich der ostdeutschen Länder </t>
  </si>
  <si>
    <t>Fachhochschulen</t>
  </si>
  <si>
    <t>Gymnasium, Fachgymnasium, Gesamtschule</t>
  </si>
  <si>
    <t>Weiblich</t>
  </si>
  <si>
    <t>Anteil FH</t>
  </si>
  <si>
    <t xml:space="preserve">Männlich </t>
  </si>
  <si>
    <t xml:space="preserve">Weiblich </t>
  </si>
  <si>
    <t>Früheres Bundesgebiet</t>
  </si>
  <si>
    <t>Land</t>
  </si>
  <si>
    <t>D</t>
  </si>
  <si>
    <t>Staat</t>
  </si>
  <si>
    <t>OECD-Mittel</t>
  </si>
  <si>
    <t>Finnland</t>
  </si>
  <si>
    <t>Saldo 2010/2011</t>
  </si>
  <si>
    <t>Schweiz</t>
  </si>
  <si>
    <t>USA</t>
  </si>
  <si>
    <t>Im gleichen Jahr</t>
  </si>
  <si>
    <t>Ein Jahr später</t>
  </si>
  <si>
    <t>Zwei Jahre später</t>
  </si>
  <si>
    <t>Drei Jahre später</t>
  </si>
  <si>
    <t>Vier und mehr Jahre später</t>
  </si>
  <si>
    <t>Quelle: HIS Studienberechtigtenpanel, verschiedene Jahrgänge</t>
  </si>
  <si>
    <t>* Prognosewerte auf Grundlage eines multivariaten Modells (binäre logistische Regression). Angegeben sind vorhergesagte Übergangsquoten nach dem höchsten beruflichen Abschluss der Eltern, wenn die Einflüsse des Geschlechts, der Schulabschlussnote, des Alters, der besuchten Schulart, des Landes des Erwerbs der Studienberechtigung sowie die Einschätzung der Berufsaussichten für Personen mit und ohne Studienabschluss konstant gesetzt werden.</t>
  </si>
  <si>
    <t>Höchster beruflicher Abschluss im Elternhaus</t>
  </si>
  <si>
    <t>Mindestens ein Elternteil mit Lehre oder ohne beruflichen Abschluss</t>
  </si>
  <si>
    <t>Mindestens ein Elternteil mit Meisterprüfung</t>
  </si>
  <si>
    <t>Mindestens ein Elternteil mit Fachhochschulabschluss</t>
  </si>
  <si>
    <t>Studienjahr</t>
  </si>
  <si>
    <t>Voraussetzung fürs Studium</t>
  </si>
  <si>
    <t>Lebenserfahrung</t>
  </si>
  <si>
    <t>Aneignung studienrelevanten Basiswissens</t>
  </si>
  <si>
    <t>Studienberechtigtenjahrgang</t>
  </si>
  <si>
    <t>Prognostizierte Studienaufnahme in %</t>
  </si>
  <si>
    <t>Unentschlossenheit</t>
  </si>
  <si>
    <t xml:space="preserve">Ohne </t>
  </si>
  <si>
    <t>70-76</t>
  </si>
  <si>
    <t>68-75</t>
  </si>
  <si>
    <t xml:space="preserve">Mit </t>
  </si>
  <si>
    <t>79-83</t>
  </si>
  <si>
    <t>Art der Studienberechtigung</t>
  </si>
  <si>
    <t>Universitäten</t>
  </si>
  <si>
    <t>Eignungsprüfung Kunst/Musik</t>
  </si>
  <si>
    <t>Ausländische Studienberechtigung (einschließlich Studienkolleg)</t>
  </si>
  <si>
    <t>* Wintersemester, ohne Verwaltungsfachhochschulen</t>
  </si>
  <si>
    <t>1) Abendgymnasien, Kollegs</t>
  </si>
  <si>
    <t>Nach Art der Hochschulreife</t>
  </si>
  <si>
    <t>Allgemeine Hochschulreife</t>
  </si>
  <si>
    <t>Anteil in%</t>
  </si>
  <si>
    <t>W</t>
  </si>
  <si>
    <t>O</t>
  </si>
  <si>
    <r>
      <t>2011</t>
    </r>
    <r>
      <rPr>
        <vertAlign val="superscript"/>
        <sz val="9"/>
        <color indexed="8"/>
        <rFont val="Arial"/>
        <family val="2"/>
      </rPr>
      <t>3)</t>
    </r>
  </si>
  <si>
    <t>Rechts-,
Wirt-
schafts-, u. Sozialwiss.</t>
  </si>
  <si>
    <t>Mathe-
matik/ Natur-
wiss.</t>
  </si>
  <si>
    <t>Veterinärmedizin</t>
  </si>
  <si>
    <t>Sport</t>
    <phoneticPr fontId="44" type="noConversion"/>
  </si>
  <si>
    <t>Sprach- und Kulturwiss.</t>
    <phoneticPr fontId="44" type="noConversion"/>
  </si>
  <si>
    <t>TH</t>
  </si>
  <si>
    <t>●</t>
  </si>
  <si>
    <t>Zurück zum Inhalt</t>
  </si>
  <si>
    <t>Fachhochschulreife</t>
  </si>
  <si>
    <t>67-72</t>
  </si>
  <si>
    <t>65-74</t>
  </si>
  <si>
    <t>74-85</t>
  </si>
  <si>
    <t>74-80</t>
  </si>
  <si>
    <t>Agrar-, Forst- und Ernährungswiss.</t>
    <phoneticPr fontId="44" type="noConversion"/>
  </si>
  <si>
    <t>Ingenieurwiss.</t>
    <phoneticPr fontId="44" type="noConversion"/>
  </si>
  <si>
    <r>
      <t>2011</t>
    </r>
    <r>
      <rPr>
        <vertAlign val="superscript"/>
        <sz val="9"/>
        <color indexed="8"/>
        <rFont val="Arial"/>
        <family val="2"/>
      </rPr>
      <t>2)</t>
    </r>
  </si>
  <si>
    <r>
      <t>2011</t>
    </r>
    <r>
      <rPr>
        <vertAlign val="superscript"/>
        <sz val="9"/>
        <rFont val="Arial"/>
        <family val="2"/>
      </rPr>
      <t>2)</t>
    </r>
  </si>
  <si>
    <t>69-74</t>
  </si>
  <si>
    <t>52-60</t>
  </si>
  <si>
    <t>Allgemeine und fachgebundene Hochschulreife</t>
  </si>
  <si>
    <t>Mindestens ein Elternteil mit Universitätsabschluss</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</si>
  <si>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</si>
  <si>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</si>
  <si>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</si>
  <si>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</si>
  <si>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</si>
  <si>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</si>
  <si>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</si>
  <si>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</si>
  <si>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</si>
  <si>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</si>
  <si>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</si>
  <si>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</si>
  <si>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</si>
  <si>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</si>
  <si>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</si>
  <si>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</si>
  <si>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</si>
  <si>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</si>
  <si>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</si>
  <si>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</si>
  <si>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Anzahl</t>
  </si>
  <si>
    <t>in %</t>
  </si>
  <si>
    <t>Insgesamt</t>
  </si>
  <si>
    <t>Ingenieur-wissen-schaften</t>
  </si>
  <si>
    <t>* Studienanfängerinnen und -anfänger im ersten Hochschulsemester, einschließlich Verwaltungsfachhochschulen
1) Studienjahr = Sommer- plus nachfolgendes Wintersemester
2) Vorläufige Zahlen</t>
  </si>
  <si>
    <r>
      <t>Studienjahr</t>
    </r>
    <r>
      <rPr>
        <vertAlign val="superscript"/>
        <sz val="9"/>
        <rFont val="Arial"/>
        <family val="2"/>
      </rPr>
      <t>1)</t>
    </r>
  </si>
  <si>
    <r>
      <t>Studienanfängerquote</t>
    </r>
    <r>
      <rPr>
        <vertAlign val="superscript"/>
        <sz val="9"/>
        <rFont val="Arial"/>
        <family val="2"/>
      </rPr>
      <t>2)</t>
    </r>
  </si>
  <si>
    <t>Insgesamt, bereinigt um G8-Effekt</t>
  </si>
  <si>
    <t>2009/10</t>
  </si>
  <si>
    <t>Wintersemester 2003/04</t>
  </si>
  <si>
    <t>Wintersemester 2008/09</t>
  </si>
  <si>
    <t>Studienaufnahme mit Studienberechtigung aus…</t>
  </si>
  <si>
    <r>
      <t>1998</t>
    </r>
    <r>
      <rPr>
        <vertAlign val="superscript"/>
        <sz val="9"/>
        <rFont val="Arial"/>
        <family val="2"/>
      </rPr>
      <t>1)</t>
    </r>
  </si>
  <si>
    <t>Fächergruppen</t>
  </si>
  <si>
    <t>Rechts-, Wirtschafts- und Sozialwiss.</t>
  </si>
  <si>
    <t>Hochschulen insgesamt</t>
  </si>
  <si>
    <t>Frankreich</t>
  </si>
  <si>
    <t>Großbritannien</t>
  </si>
  <si>
    <t>Italien</t>
  </si>
  <si>
    <t>Kanada</t>
  </si>
  <si>
    <t>Niederlande</t>
  </si>
  <si>
    <t>Österreich</t>
  </si>
  <si>
    <t>Schweden</t>
  </si>
  <si>
    <t>2000/01</t>
  </si>
  <si>
    <t>2003/04</t>
  </si>
  <si>
    <t>2005/06</t>
  </si>
  <si>
    <t>Human-medizin</t>
  </si>
  <si>
    <t>Kunst, Kunst-wissen-schaft</t>
  </si>
  <si>
    <t>Mathe-
matik/ Naturwiss.</t>
  </si>
  <si>
    <t>Agrar-, Forst-, und Ernäh- rungs-
wiss.</t>
  </si>
  <si>
    <t>Durchschnittsalter</t>
    <phoneticPr fontId="44" type="noConversion"/>
  </si>
  <si>
    <t>in Jahren</t>
    <phoneticPr fontId="44" type="noConversion"/>
  </si>
  <si>
    <t>in Jahren</t>
    <phoneticPr fontId="44" type="noConversion"/>
  </si>
  <si>
    <t>Durchschnittsalter</t>
    <phoneticPr fontId="44" type="noConversion"/>
  </si>
  <si>
    <t>Niedersachsen</t>
    <phoneticPr fontId="44" type="noConversion"/>
  </si>
  <si>
    <t>Baden-Württemberg</t>
    <phoneticPr fontId="44" type="noConversion"/>
  </si>
  <si>
    <t>Bayern</t>
    <phoneticPr fontId="44" type="noConversion"/>
  </si>
  <si>
    <t>Berlin</t>
    <phoneticPr fontId="44" type="noConversion"/>
  </si>
  <si>
    <t>Brandenburg</t>
    <phoneticPr fontId="44" type="noConversion"/>
  </si>
  <si>
    <t>Bremen</t>
    <phoneticPr fontId="44" type="noConversion"/>
  </si>
  <si>
    <t>Hamburg</t>
    <phoneticPr fontId="44" type="noConversion"/>
  </si>
  <si>
    <t>Hessen</t>
    <phoneticPr fontId="44" type="noConversion"/>
  </si>
  <si>
    <t>Mecklenburg-Vorpommern</t>
    <phoneticPr fontId="44" type="noConversion"/>
  </si>
  <si>
    <t>Sprach- und Kulturwiss.</t>
  </si>
  <si>
    <t>Sport</t>
  </si>
  <si>
    <t>Rechts-, Wirt-schafts-, und Sozialwiss.</t>
  </si>
  <si>
    <t>Veterinär-medizin</t>
  </si>
  <si>
    <t>Ingenieur-wiss.</t>
  </si>
  <si>
    <t>Kunst, Kunst-wiss.</t>
  </si>
  <si>
    <t>Ausländer</t>
  </si>
  <si>
    <t>Anteil Ausländer</t>
  </si>
  <si>
    <t>Bildungs-ausländer</t>
  </si>
  <si>
    <t xml:space="preserve">Anzahl </t>
  </si>
  <si>
    <t>Studienfänger aus dem Jahrgang</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</si>
  <si>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</si>
  <si>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</si>
  <si>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</si>
  <si>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</si>
  <si>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</si>
  <si>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</si>
  <si>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</si>
  <si>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</si>
  <si>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</si>
  <si>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</si>
  <si>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</si>
  <si>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</si>
  <si>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</si>
  <si>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Nach Geschlecht</t>
  </si>
  <si>
    <r>
      <t>Männer mit Fachhochschulreife</t>
    </r>
    <r>
      <rPr>
        <vertAlign val="superscript"/>
        <sz val="9"/>
        <rFont val="Arial"/>
        <family val="2"/>
      </rPr>
      <t>5)</t>
    </r>
    <phoneticPr fontId="15" type="noConversion"/>
  </si>
  <si>
    <r>
      <t>Frauen mit Fachhochschulreife</t>
    </r>
    <r>
      <rPr>
        <vertAlign val="superscript"/>
        <sz val="9"/>
        <rFont val="Arial"/>
        <family val="2"/>
      </rPr>
      <t>5)</t>
    </r>
    <phoneticPr fontId="15" type="noConversion"/>
  </si>
  <si>
    <r>
      <t>Nach Migrationshintergrund</t>
    </r>
    <r>
      <rPr>
        <vertAlign val="superscript"/>
        <sz val="9"/>
        <rFont val="Arial"/>
        <family val="2"/>
      </rPr>
      <t>6)</t>
    </r>
    <phoneticPr fontId="15" type="noConversion"/>
  </si>
  <si>
    <r>
      <t>Aus den Anwerbestaaten</t>
    </r>
    <r>
      <rPr>
        <vertAlign val="superscript"/>
        <sz val="9"/>
        <rFont val="Antique Olive Compact"/>
        <family val="2"/>
      </rPr>
      <t>7)</t>
    </r>
    <phoneticPr fontId="15" type="noConversion"/>
  </si>
  <si>
    <t>5) Werte der HIS-Prognosen einschließlich Schulabgängerinnen und -abgänger mit schulischem Teil der Fachhochschulreife</t>
    <phoneticPr fontId="15" type="noConversion"/>
  </si>
  <si>
    <t>Rechts-, Wirtschafts- und Sozialwiss.</t>
    <phoneticPr fontId="44" type="noConversion"/>
  </si>
  <si>
    <t>Mathematik, Naturwiss.</t>
    <phoneticPr fontId="44" type="noConversion"/>
  </si>
  <si>
    <t>Humanmedizin/Gesundheitswiss.</t>
    <phoneticPr fontId="44" type="noConversion"/>
  </si>
  <si>
    <t>Nordrhein-Westfalen</t>
    <phoneticPr fontId="44" type="noConversion"/>
  </si>
  <si>
    <t>Rheinland-Pfalz</t>
    <phoneticPr fontId="44" type="noConversion"/>
  </si>
  <si>
    <t>Saarland</t>
    <phoneticPr fontId="44" type="noConversion"/>
  </si>
  <si>
    <t>Sachsen</t>
    <phoneticPr fontId="44" type="noConversion"/>
  </si>
  <si>
    <t>Sachsen-Anhalt</t>
    <phoneticPr fontId="44" type="noConversion"/>
  </si>
  <si>
    <t>Schleswig-Holstein</t>
    <phoneticPr fontId="44" type="noConversion"/>
  </si>
  <si>
    <t>Thüringen</t>
    <phoneticPr fontId="44" type="noConversion"/>
  </si>
  <si>
    <t>Wintersemester 2009/10</t>
    <phoneticPr fontId="15" type="noConversion"/>
  </si>
  <si>
    <t>Wintersemester 2010/11</t>
    <phoneticPr fontId="15" type="noConversion"/>
  </si>
  <si>
    <t>Kunst, Kunstwiss.</t>
    <phoneticPr fontId="44" type="noConversion"/>
  </si>
  <si>
    <t>Anzahl</t>
    <phoneticPr fontId="44" type="noConversion"/>
  </si>
  <si>
    <t>Insgesamt</t>
    <phoneticPr fontId="44" type="noConversion"/>
  </si>
  <si>
    <t>Universitäten</t>
    <phoneticPr fontId="44" type="noConversion"/>
  </si>
  <si>
    <t>Fachhochschulen</t>
    <phoneticPr fontId="44" type="noConversion"/>
  </si>
  <si>
    <r>
      <t>Regionale Herkunft</t>
    </r>
    <r>
      <rPr>
        <vertAlign val="superscript"/>
        <sz val="9"/>
        <rFont val="Arial"/>
        <family val="2"/>
      </rPr>
      <t>1)</t>
    </r>
  </si>
  <si>
    <t>50 bis 99 km</t>
  </si>
  <si>
    <t>100 bis 199 km</t>
  </si>
  <si>
    <t>200 bis 299 km</t>
  </si>
  <si>
    <t>Anzahl inländischer Studienanfänger</t>
  </si>
  <si>
    <t>Quelle: Statistische Ämter des Bundes und der Länder, Hochschulstatistik, eigene Berechnungen</t>
  </si>
  <si>
    <t>* Studienanfängerinnen und Studienanfänger im ersten Hochschulsemester, einschließlich Verwaltungsfachhochschulen
** Das Fach Gesundheitspädagogik wechselt zum WS 2004/05 den Studienbereich von Erziehungswissenschaften zu Gesundheitswissenschaften allgemein und damit die Fächergruppe von Sprach- und Kulturwissenschaften zu Humanmedizin, Gesundheitswissenschaften.
1) Studienjahr = Sommer- plus nachfolgendes Wintersemester
2) Ab WS 2004/05 enthält die Fächergruppe Humanmedizin den neuen Studienbereich Gesundheitswissenschaften allgemein und ändert ihre Bezeichnung von Humanmedizin zu Humanmedizin, Gesundheitswissenschaften. Damit ist die Fächergruppe auch an Fachhochschulen vertreten.</t>
  </si>
  <si>
    <t>Frauen-
anteil insgesamt</t>
  </si>
  <si>
    <t>Sprach- und Kultur- wissen-
schaften</t>
  </si>
  <si>
    <t>Insgesamt, ohne ausl. HZB</t>
  </si>
  <si>
    <t>Männer mit Allgemeiner Hochschulreife</t>
  </si>
  <si>
    <t>Frauen mit Allgemeiner Hochschulreife</t>
  </si>
  <si>
    <t>Nach Geschlecht und Art der Hochschulreife</t>
  </si>
  <si>
    <t>6) Übergangsquoten nach dem Migrationshintergrund können nur mit dem HIS-Studienberechtigtenpanel ausgewiesen werden. Als Studienberechtigte mit einem Migrationshintergrund werden im HIS-Studienberechtigtenpanel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16% der Studienberechtigten des Jahrgangs 2008 einen Migrationshintergrund.</t>
    <phoneticPr fontId="15" type="noConversion"/>
  </si>
  <si>
    <t>7) Frühere Anwerbestaaten: Portugal, Spanien, Italien, Jugoslawien, Griechenland, Türkei</t>
    <phoneticPr fontId="15" type="noConversion"/>
  </si>
  <si>
    <t xml:space="preserve">1) Übergangsquoten der Statistischen Ämter des Bundes und der Länder; bis Studienbeginn Sommersemester 1992 Deutsche, danach Deutsche und Bildungsinländer. </t>
    <phoneticPr fontId="15" type="noConversion"/>
  </si>
  <si>
    <t>Quelle: Statistische Ämter des Bundes und der Länder, Hochschulstatistik, Recherche in HIS-ICE, eigene Berechnungen</t>
  </si>
  <si>
    <t>* Anteil der Stufen 1 und 2 auf einer Skala von 1="sehr wichtig" bis 5="unwichtig/unzutreffend" in %</t>
  </si>
  <si>
    <t>2) Ohne Absolventinnen und Absolventen/Abgängerinnen und Abgänger von G8-Gymnasien</t>
  </si>
  <si>
    <t>Tab. F1-3A: Motive für die Hochschulwahl in den Wintersemestern 2003/04, 2006/07 und 2009/10 nach Geschlecht (in %)*</t>
  </si>
  <si>
    <t>Tab. F1-4A: Zahl der Studienanfängerinnen und -anfänger*, Frauenanteil, Anteil Fachhochschule und Studienanfängerquote 1975 bis 2011 nach Geschlecht</t>
  </si>
  <si>
    <t>Tab. F1-5A: Zusammensetzung der deutschen Studienanfängerinnen und -anfänger* 1995 bis 2010 nach Art der Studienberechtigung und Hochschularten (in %)</t>
  </si>
  <si>
    <t>Nach Ländern</t>
    <phoneticPr fontId="15" type="noConversion"/>
  </si>
  <si>
    <r>
      <t>Fachhochschulreife</t>
    </r>
    <r>
      <rPr>
        <vertAlign val="superscript"/>
        <sz val="9"/>
        <rFont val="Arial"/>
        <family val="2"/>
      </rPr>
      <t>5)</t>
    </r>
    <phoneticPr fontId="15" type="noConversion"/>
  </si>
  <si>
    <t>Abb. F1-4A: Bildungsbeteiligung nach Bildungsherkunft 2009 (in %)</t>
  </si>
  <si>
    <t>Tab. F1-3A: Motive für die Hochschulwahl in den Wintersemestern 2003/04, 2006/07 und 2009/10 nach Geschlecht (in %)</t>
  </si>
  <si>
    <t>Tab. F1-2A: Studienberechtigte und Studienberechtigtenquote 1995 bis 2010 nach Art der Hochschulreife und Geschlecht</t>
  </si>
  <si>
    <t>Tab. F1-4A: Zahl der Studienanfängerinnen und -anfänger, Frauenanteil, Anteil Fachhochschule und Studienanfängerquote 1975 bis 2011 nach Geschlecht</t>
  </si>
  <si>
    <t>Tab. F1-5A: Zusammensetzung der deutschen Studienanfängerinnen und -anfänger 1995 bis 2010 nach Art der Studienberechtigung und Hochschularten (in %)</t>
  </si>
  <si>
    <t>Tab. F1-7web: Gründe für Übergangstätigkeiten zwischen Schulabschluss und verzögertem Studienbeginn in den Studienjahren 2000/01, 2005/06 und 2009/10 (in %)</t>
  </si>
  <si>
    <t>Tab. F1-8web: Studierwahrscheinlichkeit der Studienberechtigtenjahrgänge 1996 bis 2010 nach höchstem beruflichen Abschluss der Eltern (in %)</t>
  </si>
  <si>
    <t>Tab. F1-9web: Entscheidende Motive für die Hochschulwahl in den Studienjahren 2000/01, 2005/06, 2009/10 nach Geschlecht und Hochschulart (in %)</t>
  </si>
  <si>
    <t>Tab. F1-10web: Studienanfängerquoten* (ISCED 5A) in ausgewählten OECD-Staaten 1998 bis 2009 (in %)</t>
  </si>
  <si>
    <t>Tab. F1-10web: Studienanfängerquoten (ISCED 5A) in ausgewählten OECD-Staaten 1998 bis 2009 (in %)</t>
  </si>
  <si>
    <t>Tab. F1-11web: Zahl der Studienanfängerinnen und -anfänger 1995, 2000 und 2005 bis 2011 nach Ländern</t>
  </si>
  <si>
    <t>Tab. F1-12web: Studienanfängerzahl, Ausländer und Bildungsausländer 1975 bis 2011</t>
  </si>
  <si>
    <t>Tab. F1-13web: Index der Studienanfängerzahl seit 1993, 2012 bis 2025 nach Vorausberechnungsvarianten (Index 2005 = 100)</t>
  </si>
  <si>
    <t>Tab. F1-14web: Referenzlinien des Hochschulpakts 2020 nach Ländern und vorausberechnete Studienanfängerzahl der KMK</t>
  </si>
  <si>
    <t>Tab. F1-15web: Wanderung der Studienanfängerinnen und -anfänger zwischen Westdeutschland (W), Ostdeutschland (O)* und Berlin (BE) in den Wintersemestern 2003/04, 2009/10 und 2010/11 nach Geschlecht und Ort des Erwerbs der Studienberechtigung</t>
  </si>
  <si>
    <t>Tab. F1-15web: Wanderung der Studienanfängerinnen und -anfänger zwischen Westdeutschland (W), Ostdeutschland (O) und Berlin (BE) in den Wintersemestern 2003/04, 2009/10 und 2010/11 nach Geschlecht und Ort des Erwerbs der Studienberechtigung</t>
  </si>
  <si>
    <t>Tab. F1-16web: Anteil der Studienanfängerinnen und Anfänger in Bachelorstudiengängen 2000 bis 2010 nach Fächergruppen und Art der Hochschule (in %)</t>
  </si>
  <si>
    <t>Tab. F1-17web: Studienanfängerinnen und -anfänger 1975 bis 2011 nach Fächergruppen (in %)</t>
  </si>
  <si>
    <t>Tab. F1-18web: Anteil der Frauen an den Studienanfängerinnen und -anfängern 1975 bis 2010 nach Fächergruppen (in %)</t>
  </si>
  <si>
    <t>Tab. F1-19web: Studienanfängerinnen und -anfänger in dualen Studiengängen 2005 bis 2010, nach Geschlecht, Art der Hochschule, Art der Studienberechtigung, Fächergruppen und Ländern (Anzahl und in %)</t>
  </si>
  <si>
    <t>Tab. F1-20web: Studienanfängerinnen und -anfänger in Fernstudiengängen 2005 bis 2010, nach Geschlecht, Art der Hochschule, Art der Studienberechtigung, Fächergruppen und Ländern (Anzahl und in %)</t>
  </si>
  <si>
    <t>* Nettoquoten nach OECD-Berechnungsmethode
1) Studienjahr = Sommer- plus vorhergehendes Wintersemester
2) Bereinigte Quote (ohne internationale Studierende) 
3) Bruttoquoten</t>
  </si>
  <si>
    <t>Abb. F1-4A: Bildungsbeteiligung nach Bildungsherkunft* 2009 (in %)**</t>
  </si>
  <si>
    <t>* Studienanfängerinnen und  -anfänger im ersten Hochschulsemester, einschließlich Verwaltungsfachhochschulen
1) Studienjahr = Sommer- plus nachfolgendes Wintersemester
2) Berechnung nach dem OECD-Verfahren, einschließlich Verwaltungsfachhochschulen;
    1986-1989: Bezugsgröße Durchschnitt der 18- bis unter 22-Jährigen
3) Vorläufige Zahlen</t>
  </si>
  <si>
    <t>Land/                               Geschlecht/                               Art der Hochschulreife/ Migrationshintergrund</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</si>
</sst>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 ###\ ##0_.;\.* #\ ###\ ##0_.;_.* &quot;.&quot;_.;_.@_."/>
    <numFmt numFmtId="170" formatCode="#\ ###\ ##0;\-#\ ###\ ##0;\-;@"/>
    <numFmt numFmtId="171" formatCode="_-* #,##0.00\ [$€-1]_-;\-* #,##0.00\ [$€-1]_-;_-* &quot;-&quot;??\ [$€-1]_-"/>
    <numFmt numFmtId="172" formatCode="##\ ##"/>
    <numFmt numFmtId="173" formatCode="##\ ##\ #"/>
    <numFmt numFmtId="174" formatCode="##\ ##\ ##"/>
    <numFmt numFmtId="175" formatCode="##\ ##\ ##\ ###"/>
    <numFmt numFmtId="176" formatCode="\ \ \ @\ *."/>
    <numFmt numFmtId="177" formatCode="_-* #\ ##0_-;\-* #\ ##0_-;_-* &quot;-&quot;_-;_-@_-"/>
    <numFmt numFmtId="178" formatCode="_(* #,##0_);_(* \(#,##0\);_(* &quot;-&quot;??_);_(@_)"/>
    <numFmt numFmtId="179" formatCode="_(* #,##0.0_);_(* \(#,##0.0\);_(* &quot;-&quot;??_);_(@_)"/>
    <numFmt numFmtId="180" formatCode="#,##0.0"/>
  </numFmts>
  <fonts count="71">
    <font>
      <sz val="10"/>
      <name val="Arial"/>
    </font>
    <font>
      <sz val="10"/>
      <name val="Arial"/>
    </font>
    <font>
      <b/>
      <sz val="11"/>
      <name val="Arial"/>
      <family val="2"/>
    </font>
    <font>
      <sz val="11"/>
      <name val="Arial"/>
      <family val="2"/>
    </font>
    <font>
      <u/>
      <sz val="10"/>
      <color indexed="12"/>
      <name val="Arial"/>
      <family val="2"/>
    </font>
    <font>
      <sz val="11"/>
      <name val="Arial"/>
      <family val="2"/>
    </font>
    <font>
      <b/>
      <sz val="9"/>
      <name val="Arial"/>
      <family val="2"/>
    </font>
    <font>
      <sz val="9"/>
      <name val="Arial"/>
      <family val="2"/>
    </font>
    <font>
      <b/>
      <sz val="9"/>
      <name val="Symbol"/>
      <family val="1"/>
    </font>
    <font>
      <sz val="10"/>
      <name val="Arial"/>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9"/>
      <name val="Times New Roman"/>
      <family val="1"/>
    </font>
    <font>
      <sz val="8"/>
      <name val="MetaNormalLF-Roman"/>
      <family val="2"/>
    </font>
    <font>
      <sz val="9"/>
      <name val="Arial"/>
      <family val="2"/>
    </font>
    <font>
      <sz val="10"/>
      <color indexed="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ont>
    <font>
      <sz val="8"/>
      <name val="Arial"/>
      <family val="2"/>
    </font>
    <font>
      <sz val="10"/>
      <name val="Arial"/>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ont>
    <font>
      <vertAlign val="superscript"/>
      <sz val="9"/>
      <name val="Antique Olive Compact"/>
      <family val="2"/>
    </font>
    <font>
      <sz val="10"/>
      <name val="Arial"/>
    </font>
    <font>
      <sz val="8"/>
      <color indexed="8"/>
      <name val="Arial"/>
      <family val="2"/>
    </font>
    <font>
      <i/>
      <sz val="8"/>
      <color indexed="8"/>
      <name val="Arial"/>
      <family val="2"/>
    </font>
    <font>
      <vertAlign val="superscript"/>
      <sz val="10"/>
      <name val="Arial"/>
      <family val="2"/>
    </font>
    <font>
      <sz val="10"/>
      <name val="Arial"/>
      <family val="2"/>
    </font>
    <font>
      <u/>
      <sz val="10"/>
      <color theme="0"/>
      <name val="Arial"/>
      <family val="2"/>
    </font>
    <font>
      <sz val="10"/>
      <color rgb="FFFF0000"/>
      <name val="Arial"/>
      <family val="2"/>
    </font>
    <font>
      <b/>
      <sz val="10"/>
      <color theme="0"/>
      <name val="Arial"/>
      <family val="2"/>
    </font>
  </fonts>
  <fills count="31">
    <fill>
      <patternFill patternType="none"/>
    </fill>
    <fill>
      <patternFill patternType="gray125"/>
    </fill>
    <fill>
      <patternFill patternType="solid">
        <fgColor indexed="4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9"/>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2"/>
      </patternFill>
    </fill>
    <fill>
      <patternFill patternType="solid">
        <fgColor indexed="10"/>
        <bgColor indexed="64"/>
      </patternFill>
    </fill>
    <fill>
      <patternFill patternType="solid">
        <fgColor indexed="45"/>
      </patternFill>
    </fill>
    <fill>
      <patternFill patternType="solid">
        <fgColor indexed="27"/>
        <bgColor indexed="64"/>
      </patternFill>
    </fill>
    <fill>
      <patternFill patternType="solid">
        <fgColor indexed="44"/>
        <bgColor indexed="64"/>
      </patternFill>
    </fill>
    <fill>
      <patternFill patternType="solid">
        <fgColor theme="3" tint="0.79998168889431442"/>
        <bgColor indexed="64"/>
      </patternFill>
    </fill>
    <fill>
      <patternFill patternType="solid">
        <fgColor theme="0"/>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right style="thin">
        <color indexed="8"/>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style="thin">
        <color indexed="8"/>
      </bottom>
      <diagonal/>
    </border>
    <border>
      <left/>
      <right/>
      <top style="thin">
        <color indexed="64"/>
      </top>
      <bottom style="hair">
        <color indexed="64"/>
      </bottom>
      <diagonal/>
    </border>
    <border>
      <left/>
      <right/>
      <top style="thin">
        <color indexed="8"/>
      </top>
      <bottom/>
      <diagonal/>
    </border>
    <border>
      <left style="thin">
        <color indexed="8"/>
      </left>
      <right/>
      <top style="thin">
        <color indexed="64"/>
      </top>
      <bottom style="thin">
        <color indexed="8"/>
      </bottom>
      <diagonal/>
    </border>
    <border>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diagonal/>
    </border>
  </borders>
  <cellStyleXfs count="114">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176" fontId="11" fillId="0" borderId="0"/>
    <xf numFmtId="172" fontId="23" fillId="0" borderId="1">
      <alignment horizontal="left"/>
    </xf>
    <xf numFmtId="172" fontId="23" fillId="0" borderId="1">
      <alignment horizontal="left"/>
    </xf>
    <xf numFmtId="0" fontId="22" fillId="3"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3" borderId="0" applyNumberFormat="0" applyBorder="0" applyAlignment="0" applyProtection="0"/>
    <xf numFmtId="0" fontId="22" fillId="2" borderId="0" applyNumberFormat="0" applyBorder="0" applyAlignment="0" applyProtection="0"/>
    <xf numFmtId="0" fontId="22" fillId="4" borderId="0" applyNumberFormat="0" applyBorder="0" applyAlignment="0" applyProtection="0"/>
    <xf numFmtId="173" fontId="23" fillId="0" borderId="1">
      <alignment horizontal="left"/>
    </xf>
    <xf numFmtId="173" fontId="23" fillId="0" borderId="1">
      <alignment horizontal="left"/>
    </xf>
    <xf numFmtId="174" fontId="23" fillId="0" borderId="1">
      <alignment horizontal="left"/>
    </xf>
    <xf numFmtId="174" fontId="23" fillId="0" borderId="1">
      <alignment horizontal="left"/>
    </xf>
    <xf numFmtId="0" fontId="24" fillId="9"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9" borderId="0" applyNumberFormat="0" applyBorder="0" applyAlignment="0" applyProtection="0"/>
    <xf numFmtId="0" fontId="24" fillId="4" borderId="0" applyNumberFormat="0" applyBorder="0" applyAlignment="0" applyProtection="0"/>
    <xf numFmtId="175" fontId="23" fillId="0" borderId="1">
      <alignment horizontal="left"/>
    </xf>
    <xf numFmtId="175" fontId="23" fillId="0" borderId="1">
      <alignment horizontal="left"/>
    </xf>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5" borderId="0" applyNumberFormat="0" applyBorder="0" applyAlignment="0" applyProtection="0"/>
    <xf numFmtId="0" fontId="25" fillId="3" borderId="2" applyNumberFormat="0" applyAlignment="0" applyProtection="0"/>
    <xf numFmtId="0" fontId="26" fillId="3" borderId="3" applyNumberFormat="0" applyAlignment="0" applyProtection="0"/>
    <xf numFmtId="0" fontId="11" fillId="16" borderId="4"/>
    <xf numFmtId="0" fontId="11" fillId="0" borderId="1"/>
    <xf numFmtId="0" fontId="47" fillId="17" borderId="0">
      <alignment horizontal="center" vertical="center"/>
    </xf>
    <xf numFmtId="0" fontId="1" fillId="18" borderId="0">
      <alignment horizontal="center" wrapText="1"/>
    </xf>
    <xf numFmtId="0" fontId="9" fillId="18" borderId="0">
      <alignment horizontal="center" wrapText="1"/>
    </xf>
    <xf numFmtId="0" fontId="48" fillId="17" borderId="0">
      <alignment horizontal="center"/>
    </xf>
    <xf numFmtId="165" fontId="49" fillId="0" borderId="0" applyFont="0" applyFill="0" applyBorder="0" applyAlignment="0" applyProtection="0"/>
    <xf numFmtId="167" fontId="49" fillId="0" borderId="0" applyFont="0" applyFill="0" applyBorder="0" applyAlignment="0" applyProtection="0"/>
    <xf numFmtId="164" fontId="49" fillId="0" borderId="0" applyFont="0" applyFill="0" applyBorder="0" applyAlignment="0" applyProtection="0"/>
    <xf numFmtId="166" fontId="49" fillId="0" borderId="0" applyFont="0" applyFill="0" applyBorder="0" applyAlignment="0" applyProtection="0"/>
    <xf numFmtId="0" fontId="50" fillId="19" borderId="4" applyBorder="0">
      <protection locked="0"/>
    </xf>
    <xf numFmtId="0" fontId="27" fillId="4" borderId="3" applyNumberFormat="0" applyAlignment="0" applyProtection="0"/>
    <xf numFmtId="0" fontId="28" fillId="0" borderId="5" applyNumberFormat="0" applyFill="0" applyAlignment="0" applyProtection="0"/>
    <xf numFmtId="0" fontId="29" fillId="0" borderId="0" applyNumberFormat="0" applyFill="0" applyBorder="0" applyAlignment="0" applyProtection="0"/>
    <xf numFmtId="171" fontId="1" fillId="0" borderId="0" applyFont="0" applyFill="0" applyBorder="0" applyAlignment="0" applyProtection="0"/>
    <xf numFmtId="171" fontId="9" fillId="0" borderId="0" applyFont="0" applyFill="0" applyBorder="0" applyAlignment="0" applyProtection="0"/>
    <xf numFmtId="0" fontId="51" fillId="17" borderId="1">
      <alignment horizontal="left"/>
    </xf>
    <xf numFmtId="0" fontId="52" fillId="17" borderId="0">
      <alignment horizontal="left"/>
    </xf>
    <xf numFmtId="0" fontId="59" fillId="17" borderId="0">
      <alignment horizontal="left"/>
    </xf>
    <xf numFmtId="0" fontId="30" fillId="20" borderId="0">
      <alignment horizontal="right" vertical="top" wrapText="1"/>
    </xf>
    <xf numFmtId="0" fontId="31" fillId="21" borderId="0" applyNumberFormat="0" applyBorder="0" applyAlignment="0" applyProtection="0"/>
    <xf numFmtId="0" fontId="4" fillId="0" borderId="0" applyNumberFormat="0" applyFill="0" applyBorder="0" applyAlignment="0" applyProtection="0">
      <alignment vertical="top"/>
      <protection locked="0"/>
    </xf>
    <xf numFmtId="0" fontId="53" fillId="18" borderId="0">
      <alignment horizontal="center"/>
    </xf>
    <xf numFmtId="0" fontId="60" fillId="18" borderId="0">
      <alignment horizontal="center"/>
    </xf>
    <xf numFmtId="167" fontId="1" fillId="0" borderId="0" applyFont="0" applyFill="0" applyBorder="0" applyAlignment="0" applyProtection="0"/>
    <xf numFmtId="0" fontId="11" fillId="17" borderId="6">
      <alignment wrapText="1"/>
    </xf>
    <xf numFmtId="0" fontId="11" fillId="17" borderId="7"/>
    <xf numFmtId="0" fontId="11" fillId="17" borderId="8"/>
    <xf numFmtId="0" fontId="11" fillId="17" borderId="9">
      <alignment horizontal="center" wrapText="1"/>
    </xf>
    <xf numFmtId="0" fontId="32" fillId="8" borderId="0" applyNumberFormat="0" applyBorder="0" applyAlignment="0" applyProtection="0"/>
    <xf numFmtId="0" fontId="46" fillId="0" borderId="0"/>
    <xf numFmtId="0" fontId="61" fillId="0" borderId="0"/>
    <xf numFmtId="0" fontId="50" fillId="0" borderId="0"/>
    <xf numFmtId="0" fontId="22" fillId="5" borderId="10" applyNumberFormat="0" applyFont="0" applyAlignment="0" applyProtection="0"/>
    <xf numFmtId="9" fontId="34" fillId="0" borderId="0" applyFont="0" applyFill="0" applyBorder="0" applyAlignment="0" applyProtection="0"/>
    <xf numFmtId="9" fontId="1" fillId="0" borderId="0" applyNumberFormat="0" applyFont="0" applyFill="0" applyBorder="0" applyAlignment="0" applyProtection="0"/>
    <xf numFmtId="0" fontId="11" fillId="17" borderId="1"/>
    <xf numFmtId="0" fontId="47" fillId="17" borderId="0">
      <alignment horizontal="right"/>
    </xf>
    <xf numFmtId="0" fontId="54" fillId="22" borderId="0">
      <alignment horizontal="center"/>
    </xf>
    <xf numFmtId="0" fontId="55" fillId="18" borderId="0"/>
    <xf numFmtId="0" fontId="56" fillId="20" borderId="11">
      <alignment horizontal="left" vertical="top" wrapText="1"/>
    </xf>
    <xf numFmtId="0" fontId="56" fillId="20" borderId="12">
      <alignment horizontal="left" vertical="top"/>
    </xf>
    <xf numFmtId="0" fontId="33" fillId="23" borderId="0" applyNumberFormat="0" applyBorder="0" applyAlignment="0" applyProtection="0"/>
    <xf numFmtId="0" fontId="34" fillId="0" borderId="0"/>
    <xf numFmtId="0" fontId="9" fillId="0" borderId="0"/>
    <xf numFmtId="0" fontId="34" fillId="0" borderId="0"/>
    <xf numFmtId="0" fontId="34" fillId="0" borderId="0"/>
    <xf numFmtId="0" fontId="34" fillId="0" borderId="0"/>
    <xf numFmtId="0" fontId="34" fillId="0" borderId="0"/>
    <xf numFmtId="0" fontId="3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170" fontId="3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7" fillId="17" borderId="0">
      <alignment horizontal="center"/>
    </xf>
    <xf numFmtId="0" fontId="36" fillId="17" borderId="0"/>
    <xf numFmtId="0" fontId="37" fillId="0" borderId="0" applyNumberFormat="0" applyFill="0" applyBorder="0" applyAlignment="0" applyProtection="0"/>
    <xf numFmtId="0" fontId="38" fillId="0" borderId="13" applyNumberFormat="0" applyFill="0" applyAlignment="0" applyProtection="0"/>
    <xf numFmtId="0" fontId="39" fillId="0" borderId="14" applyNumberFormat="0" applyFill="0" applyAlignment="0" applyProtection="0"/>
    <xf numFmtId="0" fontId="40" fillId="0" borderId="15" applyNumberFormat="0" applyFill="0" applyAlignment="0" applyProtection="0"/>
    <xf numFmtId="0" fontId="40" fillId="0" borderId="0" applyNumberFormat="0" applyFill="0" applyBorder="0" applyAlignment="0" applyProtection="0"/>
    <xf numFmtId="0" fontId="41" fillId="0" borderId="16" applyNumberFormat="0" applyFill="0" applyAlignment="0" applyProtection="0"/>
    <xf numFmtId="0" fontId="42" fillId="0" borderId="0" applyNumberFormat="0" applyFill="0" applyBorder="0" applyAlignment="0" applyProtection="0"/>
    <xf numFmtId="0" fontId="43" fillId="10" borderId="17" applyNumberFormat="0" applyAlignment="0" applyProtection="0"/>
  </cellStyleXfs>
  <cellXfs count="671">
    <xf numFmtId="0" fontId="0" fillId="0" borderId="0" xfId="0"/>
    <xf numFmtId="0" fontId="4" fillId="0" borderId="0" xfId="57" applyAlignment="1" applyProtection="1">
      <alignment horizontal="left"/>
    </xf>
    <xf numFmtId="0" fontId="4" fillId="0" borderId="0" xfId="57" applyFont="1" applyAlignment="1" applyProtection="1">
      <alignment horizontal="left"/>
    </xf>
    <xf numFmtId="0" fontId="2" fillId="0" borderId="0" xfId="0" applyFont="1" applyBorder="1"/>
    <xf numFmtId="0" fontId="0" fillId="0" borderId="0" xfId="0" applyBorder="1"/>
    <xf numFmtId="0" fontId="3" fillId="0" borderId="0" xfId="0" applyFont="1" applyBorder="1"/>
    <xf numFmtId="0" fontId="3" fillId="0" borderId="0" xfId="0" applyFont="1" applyBorder="1" applyAlignment="1">
      <alignment horizontal="left"/>
    </xf>
    <xf numFmtId="0" fontId="0" fillId="0" borderId="0" xfId="0" applyBorder="1" applyAlignment="1">
      <alignment horizontal="left"/>
    </xf>
    <xf numFmtId="0" fontId="5" fillId="0" borderId="0" xfId="0" applyFont="1" applyAlignment="1">
      <alignment horizontal="left"/>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7" fillId="0" borderId="0" xfId="0" applyFont="1"/>
    <xf numFmtId="0" fontId="0" fillId="0" borderId="0" xfId="0" applyAlignment="1">
      <alignment horizontal="center"/>
    </xf>
    <xf numFmtId="0" fontId="0" fillId="0" borderId="0" xfId="0" applyAlignment="1">
      <alignment vertical="center"/>
    </xf>
    <xf numFmtId="0" fontId="7" fillId="24" borderId="18" xfId="0" applyFont="1" applyFill="1" applyBorder="1" applyAlignment="1">
      <alignment horizontal="center" wrapText="1"/>
    </xf>
    <xf numFmtId="0" fontId="7" fillId="0" borderId="18" xfId="0" applyFont="1" applyBorder="1" applyAlignment="1">
      <alignment horizontal="center" wrapText="1"/>
    </xf>
    <xf numFmtId="0" fontId="7" fillId="0" borderId="18" xfId="0" applyFont="1" applyFill="1" applyBorder="1" applyAlignment="1">
      <alignment horizontal="center" wrapText="1"/>
    </xf>
    <xf numFmtId="0" fontId="5" fillId="0" borderId="0" xfId="0" applyFont="1" applyAlignment="1">
      <alignment horizontal="justify"/>
    </xf>
    <xf numFmtId="0" fontId="5" fillId="0" borderId="0" xfId="0" applyFont="1" applyAlignment="1">
      <alignment horizontal="justify" wrapText="1"/>
    </xf>
    <xf numFmtId="0" fontId="7" fillId="0" borderId="7" xfId="0" applyFont="1" applyBorder="1" applyAlignment="1">
      <alignment horizontal="center" vertical="center" wrapText="1"/>
    </xf>
    <xf numFmtId="168" fontId="7" fillId="0" borderId="19" xfId="0" applyNumberFormat="1" applyFont="1" applyBorder="1" applyAlignment="1">
      <alignment horizontal="center"/>
    </xf>
    <xf numFmtId="0" fontId="7" fillId="0" borderId="18" xfId="0" applyFont="1" applyBorder="1" applyAlignment="1">
      <alignment horizontal="left" vertical="center" wrapText="1"/>
    </xf>
    <xf numFmtId="0" fontId="7" fillId="0" borderId="19" xfId="0" applyFont="1" applyBorder="1" applyAlignment="1">
      <alignment horizontal="center" vertical="center" wrapText="1"/>
    </xf>
    <xf numFmtId="0" fontId="7" fillId="24" borderId="18" xfId="0" applyFont="1" applyFill="1" applyBorder="1" applyAlignment="1">
      <alignment horizontal="center" vertical="center" wrapText="1"/>
    </xf>
    <xf numFmtId="0" fontId="11" fillId="0" borderId="0" xfId="0" applyFont="1"/>
    <xf numFmtId="0" fontId="7" fillId="0" borderId="0" xfId="0" applyFont="1" applyBorder="1" applyAlignment="1">
      <alignment horizontal="left" indent="1"/>
    </xf>
    <xf numFmtId="0" fontId="7" fillId="0" borderId="20" xfId="0" applyFont="1" applyFill="1" applyBorder="1"/>
    <xf numFmtId="168" fontId="7" fillId="0" borderId="21" xfId="0" applyNumberFormat="1" applyFont="1" applyFill="1" applyBorder="1" applyAlignment="1">
      <alignment horizontal="center"/>
    </xf>
    <xf numFmtId="0" fontId="7" fillId="0" borderId="21" xfId="0" applyFont="1" applyFill="1" applyBorder="1" applyAlignment="1">
      <alignment horizontal="center" wrapText="1"/>
    </xf>
    <xf numFmtId="0" fontId="7" fillId="0" borderId="22" xfId="0" applyFont="1" applyFill="1" applyBorder="1" applyAlignment="1">
      <alignment horizont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8" xfId="0" applyFont="1" applyFill="1" applyBorder="1" applyAlignment="1">
      <alignment horizontal="left" wrapText="1"/>
    </xf>
    <xf numFmtId="0" fontId="0" fillId="0" borderId="0" xfId="0" applyFill="1" applyBorder="1"/>
    <xf numFmtId="0" fontId="0" fillId="0" borderId="0" xfId="0" applyFill="1"/>
    <xf numFmtId="0" fontId="0" fillId="0" borderId="0" xfId="0" applyAlignment="1">
      <alignment wrapText="1"/>
    </xf>
    <xf numFmtId="169" fontId="18" fillId="0" borderId="0" xfId="0" applyNumberFormat="1" applyFont="1" applyAlignment="1">
      <alignment horizontal="right"/>
    </xf>
    <xf numFmtId="3" fontId="7" fillId="0" borderId="24" xfId="0" applyNumberFormat="1" applyFont="1" applyFill="1" applyBorder="1" applyAlignment="1">
      <alignment horizontal="right" indent="1"/>
    </xf>
    <xf numFmtId="0" fontId="7" fillId="0" borderId="18" xfId="0" applyFont="1" applyBorder="1" applyAlignment="1">
      <alignment wrapText="1"/>
    </xf>
    <xf numFmtId="3" fontId="7" fillId="0" borderId="18" xfId="0" applyNumberFormat="1" applyFont="1" applyBorder="1" applyAlignment="1">
      <alignment horizontal="center" wrapText="1"/>
    </xf>
    <xf numFmtId="3" fontId="7" fillId="19" borderId="18" xfId="0" applyNumberFormat="1" applyFont="1" applyFill="1" applyBorder="1" applyAlignment="1">
      <alignment horizontal="center" wrapText="1"/>
    </xf>
    <xf numFmtId="168" fontId="0" fillId="0" borderId="0" xfId="0" applyNumberFormat="1" applyFill="1"/>
    <xf numFmtId="0" fontId="20" fillId="0" borderId="0" xfId="0" applyFont="1"/>
    <xf numFmtId="0" fontId="7" fillId="0" borderId="25" xfId="0" applyFont="1" applyBorder="1" applyAlignment="1">
      <alignment horizontal="left" wrapText="1"/>
    </xf>
    <xf numFmtId="0" fontId="7" fillId="0" borderId="21" xfId="0" applyFont="1" applyBorder="1" applyAlignment="1">
      <alignment horizontal="center" vertical="center" wrapText="1"/>
    </xf>
    <xf numFmtId="1" fontId="7" fillId="0" borderId="21" xfId="0" applyNumberFormat="1" applyFont="1" applyBorder="1" applyAlignment="1">
      <alignment horizontal="center" vertical="center" wrapText="1"/>
    </xf>
    <xf numFmtId="1" fontId="7" fillId="19" borderId="21" xfId="0" applyNumberFormat="1" applyFont="1" applyFill="1" applyBorder="1" applyAlignment="1">
      <alignment horizontal="center" vertical="center" wrapText="1"/>
    </xf>
    <xf numFmtId="1" fontId="7" fillId="19" borderId="22"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19" xfId="0" applyNumberFormat="1" applyFont="1" applyFill="1" applyBorder="1" applyAlignment="1">
      <alignment horizontal="center" vertical="center" wrapText="1"/>
    </xf>
    <xf numFmtId="0" fontId="7" fillId="0" borderId="26" xfId="0" applyFont="1" applyFill="1" applyBorder="1" applyAlignment="1">
      <alignment horizontal="left" wrapText="1"/>
    </xf>
    <xf numFmtId="0" fontId="7" fillId="0" borderId="9" xfId="0"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10" fillId="0" borderId="18" xfId="0" applyFont="1" applyBorder="1" applyAlignment="1">
      <alignment horizontal="left" wrapText="1"/>
    </xf>
    <xf numFmtId="168" fontId="10" fillId="0" borderId="18" xfId="0" applyNumberFormat="1" applyFont="1" applyBorder="1" applyAlignment="1">
      <alignment horizontal="center" vertical="center" wrapText="1"/>
    </xf>
    <xf numFmtId="168" fontId="10" fillId="0" borderId="0" xfId="0" applyNumberFormat="1" applyFont="1" applyBorder="1" applyAlignment="1">
      <alignment horizontal="center" vertical="center" wrapText="1"/>
    </xf>
    <xf numFmtId="0" fontId="10" fillId="0" borderId="18" xfId="0" applyFont="1" applyFill="1" applyBorder="1" applyAlignment="1">
      <alignment horizontal="left" wrapText="1"/>
    </xf>
    <xf numFmtId="168" fontId="10" fillId="0" borderId="18" xfId="0" applyNumberFormat="1" applyFont="1" applyFill="1" applyBorder="1" applyAlignment="1">
      <alignment horizontal="center" vertical="center" wrapText="1"/>
    </xf>
    <xf numFmtId="168" fontId="10" fillId="0" borderId="0" xfId="0" applyNumberFormat="1" applyFont="1" applyFill="1" applyBorder="1" applyAlignment="1">
      <alignment horizontal="center" vertical="center" wrapText="1"/>
    </xf>
    <xf numFmtId="0" fontId="10" fillId="19" borderId="18" xfId="0" applyFont="1" applyFill="1" applyBorder="1" applyAlignment="1">
      <alignment horizontal="left" wrapText="1"/>
    </xf>
    <xf numFmtId="168" fontId="10" fillId="19" borderId="18" xfId="0" applyNumberFormat="1" applyFont="1" applyFill="1" applyBorder="1" applyAlignment="1">
      <alignment horizontal="center" vertical="center" wrapText="1"/>
    </xf>
    <xf numFmtId="168" fontId="10" fillId="19" borderId="0" xfId="0" applyNumberFormat="1" applyFont="1" applyFill="1" applyBorder="1" applyAlignment="1">
      <alignment horizontal="center" vertical="center" wrapText="1"/>
    </xf>
    <xf numFmtId="0" fontId="10" fillId="0" borderId="18" xfId="0" applyFont="1" applyBorder="1" applyAlignment="1">
      <alignment horizontal="center" wrapText="1"/>
    </xf>
    <xf numFmtId="0" fontId="10" fillId="19" borderId="18" xfId="0" applyFont="1" applyFill="1" applyBorder="1" applyAlignment="1">
      <alignment horizontal="center" wrapText="1"/>
    </xf>
    <xf numFmtId="0" fontId="10" fillId="0" borderId="18" xfId="0" applyFont="1" applyFill="1" applyBorder="1" applyAlignment="1">
      <alignment horizontal="center" wrapText="1"/>
    </xf>
    <xf numFmtId="0" fontId="16" fillId="0" borderId="0" xfId="0" applyFont="1"/>
    <xf numFmtId="168" fontId="0" fillId="0" borderId="0" xfId="0" applyNumberFormat="1"/>
    <xf numFmtId="0" fontId="7" fillId="0" borderId="18" xfId="0" applyFont="1" applyBorder="1" applyAlignment="1">
      <alignment horizontal="center"/>
    </xf>
    <xf numFmtId="0" fontId="7" fillId="0" borderId="26" xfId="0" applyFont="1" applyBorder="1" applyAlignment="1">
      <alignment horizontal="center"/>
    </xf>
    <xf numFmtId="3" fontId="0" fillId="0" borderId="0" xfId="0" applyNumberFormat="1"/>
    <xf numFmtId="1" fontId="7" fillId="19" borderId="25" xfId="0" applyNumberFormat="1" applyFont="1" applyFill="1" applyBorder="1" applyAlignment="1">
      <alignment horizontal="center" vertical="center" wrapText="1"/>
    </xf>
    <xf numFmtId="1" fontId="7" fillId="0" borderId="18" xfId="0" applyNumberFormat="1" applyFont="1" applyFill="1" applyBorder="1" applyAlignment="1">
      <alignment horizontal="center" vertical="center" wrapText="1"/>
    </xf>
    <xf numFmtId="1" fontId="7" fillId="0" borderId="26" xfId="0" applyNumberFormat="1" applyFont="1" applyFill="1" applyBorder="1" applyAlignment="1">
      <alignment horizontal="center" vertical="center" wrapText="1"/>
    </xf>
    <xf numFmtId="177" fontId="18" fillId="0" borderId="0" xfId="0" applyNumberFormat="1" applyFont="1" applyAlignment="1">
      <alignment horizontal="right"/>
    </xf>
    <xf numFmtId="177" fontId="0" fillId="0" borderId="0" xfId="0" applyNumberFormat="1" applyBorder="1"/>
    <xf numFmtId="168" fontId="0" fillId="0" borderId="0" xfId="0" applyNumberFormat="1" applyAlignment="1">
      <alignment horizontal="center"/>
    </xf>
    <xf numFmtId="178" fontId="0" fillId="0" borderId="0" xfId="60" applyNumberFormat="1" applyFont="1"/>
    <xf numFmtId="168" fontId="10" fillId="0" borderId="7" xfId="0" applyNumberFormat="1" applyFont="1" applyFill="1" applyBorder="1" applyAlignment="1">
      <alignment horizontal="right" wrapText="1" indent="2"/>
    </xf>
    <xf numFmtId="168" fontId="10" fillId="0" borderId="19" xfId="0" applyNumberFormat="1" applyFont="1" applyFill="1" applyBorder="1" applyAlignment="1">
      <alignment horizontal="right" wrapText="1" indent="2"/>
    </xf>
    <xf numFmtId="1" fontId="0" fillId="0" borderId="0" xfId="0" applyNumberFormat="1"/>
    <xf numFmtId="49" fontId="7" fillId="0" borderId="18" xfId="0" applyNumberFormat="1" applyFont="1" applyFill="1" applyBorder="1"/>
    <xf numFmtId="0" fontId="0" fillId="0" borderId="0" xfId="0" applyBorder="1" applyAlignment="1">
      <alignment wrapText="1"/>
    </xf>
    <xf numFmtId="1" fontId="7" fillId="0" borderId="19" xfId="0" applyNumberFormat="1" applyFont="1" applyBorder="1" applyAlignment="1">
      <alignment horizontal="center"/>
    </xf>
    <xf numFmtId="168" fontId="7" fillId="0" borderId="18" xfId="0" applyNumberFormat="1" applyFont="1" applyBorder="1" applyAlignment="1">
      <alignment horizontal="right" indent="1"/>
    </xf>
    <xf numFmtId="0" fontId="46" fillId="0" borderId="0" xfId="0" applyFont="1"/>
    <xf numFmtId="1" fontId="7" fillId="0" borderId="0" xfId="0" applyNumberFormat="1" applyFont="1" applyBorder="1" applyAlignment="1">
      <alignment horizontal="center"/>
    </xf>
    <xf numFmtId="1" fontId="7" fillId="0" borderId="18" xfId="0" applyNumberFormat="1" applyFont="1" applyBorder="1" applyAlignment="1">
      <alignment horizontal="center"/>
    </xf>
    <xf numFmtId="49" fontId="7" fillId="0" borderId="0" xfId="0" applyNumberFormat="1" applyFont="1" applyBorder="1" applyAlignment="1">
      <alignment wrapText="1"/>
    </xf>
    <xf numFmtId="0" fontId="46" fillId="0" borderId="0" xfId="0" applyFont="1" applyFill="1" applyBorder="1"/>
    <xf numFmtId="49" fontId="7" fillId="0" borderId="0" xfId="0" applyNumberFormat="1" applyFont="1" applyBorder="1" applyAlignment="1">
      <alignment horizontal="center"/>
    </xf>
    <xf numFmtId="49" fontId="7" fillId="0" borderId="0" xfId="0" applyNumberFormat="1" applyFont="1" applyBorder="1" applyAlignment="1">
      <alignment horizontal="left" wrapText="1" indent="2"/>
    </xf>
    <xf numFmtId="49" fontId="7" fillId="0" borderId="18" xfId="0" applyNumberFormat="1" applyFont="1" applyFill="1" applyBorder="1" applyAlignment="1">
      <alignment horizontal="left" wrapText="1" indent="2"/>
    </xf>
    <xf numFmtId="49" fontId="7" fillId="0" borderId="18" xfId="0" applyNumberFormat="1" applyFont="1" applyBorder="1" applyAlignment="1">
      <alignment horizontal="left" wrapText="1" indent="2"/>
    </xf>
    <xf numFmtId="0" fontId="16" fillId="0" borderId="0" xfId="0" applyFont="1" applyBorder="1" applyAlignment="1">
      <alignment horizontal="left" wrapText="1"/>
    </xf>
    <xf numFmtId="3" fontId="7" fillId="0" borderId="7" xfId="0" applyNumberFormat="1" applyFont="1" applyBorder="1" applyAlignment="1">
      <alignment horizontal="right" wrapText="1" indent="1"/>
    </xf>
    <xf numFmtId="168" fontId="7" fillId="0" borderId="7" xfId="0" applyNumberFormat="1" applyFont="1" applyBorder="1" applyAlignment="1">
      <alignment horizontal="right" wrapText="1" indent="1"/>
    </xf>
    <xf numFmtId="168" fontId="7" fillId="0" borderId="19" xfId="0" applyNumberFormat="1" applyFont="1" applyBorder="1" applyAlignment="1">
      <alignment horizontal="right" wrapText="1" indent="1"/>
    </xf>
    <xf numFmtId="3" fontId="7" fillId="24" borderId="7" xfId="0" applyNumberFormat="1" applyFont="1" applyFill="1" applyBorder="1" applyAlignment="1">
      <alignment horizontal="right" wrapText="1" indent="1"/>
    </xf>
    <xf numFmtId="168" fontId="7" fillId="24" borderId="7" xfId="0" applyNumberFormat="1" applyFont="1" applyFill="1" applyBorder="1" applyAlignment="1">
      <alignment horizontal="right" wrapText="1" indent="1"/>
    </xf>
    <xf numFmtId="168" fontId="7" fillId="24" borderId="19" xfId="0" applyNumberFormat="1" applyFont="1" applyFill="1" applyBorder="1" applyAlignment="1">
      <alignment horizontal="right" wrapText="1" indent="1"/>
    </xf>
    <xf numFmtId="3" fontId="7" fillId="0" borderId="7" xfId="0" applyNumberFormat="1" applyFont="1" applyFill="1" applyBorder="1" applyAlignment="1">
      <alignment horizontal="right" wrapText="1" indent="1"/>
    </xf>
    <xf numFmtId="168" fontId="7" fillId="0" borderId="7" xfId="0" applyNumberFormat="1" applyFont="1" applyFill="1" applyBorder="1" applyAlignment="1">
      <alignment horizontal="right" wrapText="1" indent="1"/>
    </xf>
    <xf numFmtId="168" fontId="7" fillId="0" borderId="19" xfId="0" applyNumberFormat="1" applyFont="1" applyFill="1" applyBorder="1" applyAlignment="1">
      <alignment horizontal="right" wrapText="1" indent="1"/>
    </xf>
    <xf numFmtId="3" fontId="10" fillId="24" borderId="7" xfId="0" applyNumberFormat="1" applyFont="1" applyFill="1" applyBorder="1" applyAlignment="1">
      <alignment horizontal="right" wrapText="1" indent="1"/>
    </xf>
    <xf numFmtId="0" fontId="7" fillId="0" borderId="7" xfId="0" applyFont="1" applyBorder="1" applyAlignment="1">
      <alignment horizontal="right" wrapText="1" indent="1"/>
    </xf>
    <xf numFmtId="0" fontId="7" fillId="0" borderId="19" xfId="0" applyFont="1" applyBorder="1" applyAlignment="1">
      <alignment horizontal="right" wrapText="1" indent="1"/>
    </xf>
    <xf numFmtId="0" fontId="7" fillId="24" borderId="7" xfId="0" applyFont="1" applyFill="1" applyBorder="1" applyAlignment="1">
      <alignment horizontal="right" wrapText="1" indent="1"/>
    </xf>
    <xf numFmtId="0" fontId="7" fillId="24" borderId="19" xfId="0" applyFont="1" applyFill="1" applyBorder="1" applyAlignment="1">
      <alignment horizontal="right" wrapText="1" indent="1"/>
    </xf>
    <xf numFmtId="168" fontId="7" fillId="0" borderId="28" xfId="0" applyNumberFormat="1" applyFont="1" applyBorder="1" applyAlignment="1">
      <alignment horizontal="right" vertical="center" wrapText="1" indent="1"/>
    </xf>
    <xf numFmtId="168" fontId="7" fillId="24" borderId="28" xfId="0" applyNumberFormat="1" applyFont="1" applyFill="1" applyBorder="1" applyAlignment="1">
      <alignment horizontal="right" vertical="center" wrapText="1" indent="1"/>
    </xf>
    <xf numFmtId="3" fontId="7" fillId="0" borderId="28" xfId="0" applyNumberFormat="1" applyFont="1" applyBorder="1" applyAlignment="1">
      <alignment horizontal="right" vertical="center" wrapText="1" indent="1"/>
    </xf>
    <xf numFmtId="3" fontId="7" fillId="24" borderId="28" xfId="0" applyNumberFormat="1" applyFont="1" applyFill="1" applyBorder="1" applyAlignment="1">
      <alignment horizontal="right" vertical="center" wrapText="1" indent="1"/>
    </xf>
    <xf numFmtId="1" fontId="7" fillId="0" borderId="22" xfId="0" applyNumberFormat="1" applyFont="1" applyBorder="1" applyAlignment="1">
      <alignment horizontal="right" indent="1"/>
    </xf>
    <xf numFmtId="1" fontId="7" fillId="0" borderId="20" xfId="0" applyNumberFormat="1" applyFont="1" applyBorder="1" applyAlignment="1">
      <alignment horizontal="right" indent="1"/>
    </xf>
    <xf numFmtId="1" fontId="7" fillId="0" borderId="25" xfId="0" applyNumberFormat="1" applyFont="1" applyBorder="1" applyAlignment="1">
      <alignment horizontal="right" indent="1"/>
    </xf>
    <xf numFmtId="49" fontId="7" fillId="0" borderId="20" xfId="0" applyNumberFormat="1" applyFont="1" applyBorder="1" applyAlignment="1">
      <alignment horizontal="right" indent="1"/>
    </xf>
    <xf numFmtId="1" fontId="7" fillId="0" borderId="19" xfId="0" applyNumberFormat="1" applyFont="1" applyBorder="1" applyAlignment="1">
      <alignment horizontal="right" indent="1"/>
    </xf>
    <xf numFmtId="1" fontId="7" fillId="0" borderId="0" xfId="0" applyNumberFormat="1" applyFont="1" applyBorder="1" applyAlignment="1">
      <alignment horizontal="right" indent="1"/>
    </xf>
    <xf numFmtId="1" fontId="7" fillId="0" borderId="18" xfId="0" applyNumberFormat="1" applyFont="1" applyBorder="1" applyAlignment="1">
      <alignment horizontal="right" indent="1"/>
    </xf>
    <xf numFmtId="49" fontId="7" fillId="0" borderId="0" xfId="0" applyNumberFormat="1" applyFont="1" applyBorder="1" applyAlignment="1">
      <alignment horizontal="right" indent="1"/>
    </xf>
    <xf numFmtId="168" fontId="14" fillId="0" borderId="7" xfId="0" applyNumberFormat="1" applyFont="1" applyFill="1" applyBorder="1" applyAlignment="1">
      <alignment horizontal="right" indent="2"/>
    </xf>
    <xf numFmtId="168" fontId="7" fillId="0" borderId="19" xfId="0" applyNumberFormat="1" applyFont="1" applyFill="1" applyBorder="1" applyAlignment="1">
      <alignment horizontal="right" indent="2"/>
    </xf>
    <xf numFmtId="168" fontId="7" fillId="0" borderId="24" xfId="0" applyNumberFormat="1" applyFont="1" applyFill="1" applyBorder="1" applyAlignment="1">
      <alignment horizontal="right" indent="2"/>
    </xf>
    <xf numFmtId="168" fontId="7" fillId="0" borderId="0" xfId="0" applyNumberFormat="1" applyFont="1" applyFill="1" applyBorder="1" applyAlignment="1">
      <alignment horizontal="right" indent="2"/>
    </xf>
    <xf numFmtId="168" fontId="7" fillId="0" borderId="25" xfId="0" applyNumberFormat="1" applyFont="1" applyBorder="1" applyAlignment="1">
      <alignment horizontal="right" wrapText="1" indent="1"/>
    </xf>
    <xf numFmtId="168" fontId="7" fillId="0" borderId="18" xfId="0" applyNumberFormat="1" applyFont="1" applyBorder="1" applyAlignment="1">
      <alignment horizontal="right" wrapText="1" indent="1"/>
    </xf>
    <xf numFmtId="3" fontId="7" fillId="0" borderId="18" xfId="0" applyNumberFormat="1" applyFont="1" applyBorder="1" applyAlignment="1">
      <alignment horizontal="right" wrapText="1" indent="1"/>
    </xf>
    <xf numFmtId="168" fontId="7" fillId="0" borderId="0" xfId="0" applyNumberFormat="1" applyFont="1" applyBorder="1" applyAlignment="1">
      <alignment horizontal="right" wrapText="1" indent="1"/>
    </xf>
    <xf numFmtId="3" fontId="7" fillId="19" borderId="7" xfId="0" applyNumberFormat="1" applyFont="1" applyFill="1" applyBorder="1" applyAlignment="1">
      <alignment horizontal="right" wrapText="1" indent="1"/>
    </xf>
    <xf numFmtId="168" fontId="7" fillId="19" borderId="18" xfId="0" applyNumberFormat="1" applyFont="1" applyFill="1" applyBorder="1" applyAlignment="1">
      <alignment horizontal="right" wrapText="1" indent="1"/>
    </xf>
    <xf numFmtId="3" fontId="7" fillId="19" borderId="18" xfId="0" applyNumberFormat="1" applyFont="1" applyFill="1" applyBorder="1" applyAlignment="1">
      <alignment horizontal="right" wrapText="1" indent="1"/>
    </xf>
    <xf numFmtId="168" fontId="7" fillId="19" borderId="0" xfId="0" applyNumberFormat="1" applyFont="1" applyFill="1" applyBorder="1" applyAlignment="1">
      <alignment horizontal="right" wrapText="1" indent="1"/>
    </xf>
    <xf numFmtId="168" fontId="10" fillId="19" borderId="18" xfId="0" applyNumberFormat="1" applyFont="1" applyFill="1" applyBorder="1" applyAlignment="1">
      <alignment horizontal="right" wrapText="1" indent="1"/>
    </xf>
    <xf numFmtId="168" fontId="10" fillId="0" borderId="18" xfId="0" applyNumberFormat="1" applyFont="1" applyFill="1" applyBorder="1" applyAlignment="1">
      <alignment horizontal="right" wrapText="1" indent="2"/>
    </xf>
    <xf numFmtId="168" fontId="10" fillId="0" borderId="18" xfId="0" applyNumberFormat="1" applyFont="1" applyBorder="1" applyAlignment="1">
      <alignment horizontal="right" wrapText="1" indent="1"/>
    </xf>
    <xf numFmtId="168" fontId="10" fillId="0" borderId="0" xfId="0" applyNumberFormat="1" applyFont="1" applyBorder="1" applyAlignment="1">
      <alignment horizontal="right" wrapText="1" indent="1"/>
    </xf>
    <xf numFmtId="168" fontId="10" fillId="19" borderId="0" xfId="0" applyNumberFormat="1" applyFont="1" applyFill="1" applyBorder="1" applyAlignment="1">
      <alignment horizontal="right" wrapText="1" indent="1"/>
    </xf>
    <xf numFmtId="168" fontId="8" fillId="0" borderId="24" xfId="0" applyNumberFormat="1" applyFont="1" applyFill="1" applyBorder="1" applyAlignment="1">
      <alignment horizontal="right" wrapText="1" indent="1"/>
    </xf>
    <xf numFmtId="168" fontId="7" fillId="0" borderId="19" xfId="0" applyNumberFormat="1" applyFont="1" applyFill="1" applyBorder="1" applyAlignment="1">
      <alignment horizontal="right" indent="1"/>
    </xf>
    <xf numFmtId="1" fontId="10" fillId="0" borderId="7" xfId="0" applyNumberFormat="1" applyFont="1" applyFill="1" applyBorder="1" applyAlignment="1">
      <alignment horizontal="right" indent="1"/>
    </xf>
    <xf numFmtId="1" fontId="10" fillId="0" borderId="19" xfId="0" applyNumberFormat="1" applyFont="1" applyFill="1" applyBorder="1" applyAlignment="1">
      <alignment horizontal="right" indent="1"/>
    </xf>
    <xf numFmtId="3" fontId="7" fillId="0" borderId="19" xfId="0" applyNumberFormat="1" applyFont="1" applyBorder="1" applyAlignment="1">
      <alignment horizontal="right" indent="1"/>
    </xf>
    <xf numFmtId="3" fontId="7" fillId="0" borderId="27" xfId="0" applyNumberFormat="1" applyFont="1" applyBorder="1" applyAlignment="1">
      <alignment horizontal="right" indent="1"/>
    </xf>
    <xf numFmtId="0" fontId="7" fillId="0" borderId="18" xfId="0" applyFont="1" applyBorder="1" applyAlignment="1">
      <alignment horizontal="right" indent="1"/>
    </xf>
    <xf numFmtId="3" fontId="7" fillId="0" borderId="18" xfId="0" applyNumberFormat="1" applyFont="1" applyBorder="1" applyAlignment="1">
      <alignment horizontal="right" indent="1"/>
    </xf>
    <xf numFmtId="0" fontId="7" fillId="0" borderId="26" xfId="0" applyFont="1" applyBorder="1" applyAlignment="1">
      <alignment horizontal="right" indent="1"/>
    </xf>
    <xf numFmtId="168" fontId="7" fillId="0" borderId="0" xfId="0" applyNumberFormat="1" applyFont="1" applyBorder="1" applyAlignment="1">
      <alignment horizontal="right" indent="1"/>
    </xf>
    <xf numFmtId="49" fontId="7" fillId="0" borderId="25" xfId="0" applyNumberFormat="1" applyFont="1" applyBorder="1" applyAlignment="1">
      <alignment wrapText="1"/>
    </xf>
    <xf numFmtId="49" fontId="7" fillId="0" borderId="18" xfId="0" applyNumberFormat="1" applyFont="1" applyBorder="1" applyAlignment="1">
      <alignment wrapText="1"/>
    </xf>
    <xf numFmtId="1" fontId="7" fillId="0" borderId="20" xfId="0" applyNumberFormat="1" applyFont="1" applyBorder="1" applyAlignment="1">
      <alignment horizontal="right" vertical="center" indent="1"/>
    </xf>
    <xf numFmtId="1" fontId="7" fillId="0" borderId="25" xfId="0" applyNumberFormat="1" applyFont="1" applyBorder="1" applyAlignment="1">
      <alignment horizontal="right" vertical="center" indent="1"/>
    </xf>
    <xf numFmtId="49" fontId="7" fillId="0" borderId="25" xfId="0" applyNumberFormat="1" applyFont="1" applyBorder="1" applyAlignment="1">
      <alignment horizontal="right" vertical="center" indent="1"/>
    </xf>
    <xf numFmtId="1" fontId="7" fillId="0" borderId="0" xfId="0" applyNumberFormat="1" applyFont="1" applyBorder="1" applyAlignment="1">
      <alignment horizontal="right" vertical="center" indent="1"/>
    </xf>
    <xf numFmtId="1" fontId="7" fillId="0" borderId="18" xfId="0" applyNumberFormat="1" applyFont="1" applyBorder="1" applyAlignment="1">
      <alignment horizontal="right" vertical="center" indent="1"/>
    </xf>
    <xf numFmtId="49" fontId="7" fillId="0" borderId="18" xfId="0" applyNumberFormat="1" applyFont="1" applyBorder="1" applyAlignment="1">
      <alignment horizontal="right" vertical="center" indent="1"/>
    </xf>
    <xf numFmtId="168" fontId="7" fillId="0" borderId="18" xfId="0" applyNumberFormat="1" applyFont="1" applyFill="1" applyBorder="1" applyAlignment="1">
      <alignment horizontal="right" vertical="center" wrapText="1" indent="1"/>
    </xf>
    <xf numFmtId="168" fontId="10" fillId="0" borderId="7" xfId="0" applyNumberFormat="1" applyFont="1" applyFill="1" applyBorder="1" applyAlignment="1">
      <alignment horizontal="right" vertical="center" wrapText="1" indent="1"/>
    </xf>
    <xf numFmtId="168" fontId="10" fillId="0" borderId="19" xfId="0" applyNumberFormat="1" applyFont="1" applyFill="1" applyBorder="1" applyAlignment="1">
      <alignment horizontal="right" vertical="center" wrapText="1" indent="1"/>
    </xf>
    <xf numFmtId="178" fontId="7" fillId="0" borderId="18" xfId="60" applyNumberFormat="1" applyFont="1" applyFill="1" applyBorder="1" applyAlignment="1">
      <alignment horizontal="right" vertical="center" wrapText="1"/>
    </xf>
    <xf numFmtId="178" fontId="10" fillId="0" borderId="7" xfId="60" applyNumberFormat="1" applyFont="1" applyFill="1" applyBorder="1" applyAlignment="1">
      <alignment horizontal="right" vertical="center" wrapText="1"/>
    </xf>
    <xf numFmtId="178" fontId="10" fillId="0" borderId="19" xfId="60" applyNumberFormat="1" applyFont="1" applyFill="1" applyBorder="1" applyAlignment="1">
      <alignment horizontal="right" vertical="center" wrapText="1"/>
    </xf>
    <xf numFmtId="178" fontId="7" fillId="0" borderId="7" xfId="60" applyNumberFormat="1" applyFont="1" applyFill="1" applyBorder="1" applyAlignment="1">
      <alignment horizontal="right" vertical="center" wrapText="1"/>
    </xf>
    <xf numFmtId="3" fontId="7" fillId="0" borderId="0" xfId="0" applyNumberFormat="1" applyFont="1" applyBorder="1" applyAlignment="1">
      <alignment horizontal="right" indent="1"/>
    </xf>
    <xf numFmtId="0" fontId="58" fillId="0" borderId="0" xfId="0" applyFont="1" applyAlignment="1">
      <alignment horizontal="center"/>
    </xf>
    <xf numFmtId="168" fontId="7" fillId="0" borderId="7" xfId="0" applyNumberFormat="1" applyFont="1" applyFill="1" applyBorder="1" applyAlignment="1">
      <alignment horizontal="center"/>
    </xf>
    <xf numFmtId="0" fontId="61" fillId="0" borderId="0" xfId="0" applyFont="1" applyFill="1"/>
    <xf numFmtId="0" fontId="7" fillId="25" borderId="6" xfId="0" applyFont="1" applyFill="1" applyBorder="1" applyAlignment="1">
      <alignment horizontal="center" vertical="center" wrapText="1"/>
    </xf>
    <xf numFmtId="0" fontId="7" fillId="25" borderId="11" xfId="0" applyFont="1" applyFill="1" applyBorder="1" applyAlignment="1">
      <alignment horizontal="center" vertical="center" wrapText="1"/>
    </xf>
    <xf numFmtId="0" fontId="7" fillId="25" borderId="21"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7" fillId="25" borderId="7" xfId="0" applyFont="1" applyFill="1" applyBorder="1" applyAlignment="1">
      <alignment horizontal="center" vertical="center" wrapText="1"/>
    </xf>
    <xf numFmtId="3" fontId="7" fillId="25" borderId="7" xfId="0" applyNumberFormat="1" applyFont="1" applyFill="1" applyBorder="1" applyAlignment="1">
      <alignment horizontal="right" wrapText="1" indent="1"/>
    </xf>
    <xf numFmtId="0" fontId="7" fillId="25" borderId="9" xfId="0" applyFont="1" applyFill="1" applyBorder="1" applyAlignment="1">
      <alignment horizontal="center" wrapText="1"/>
    </xf>
    <xf numFmtId="0" fontId="7" fillId="25" borderId="27" xfId="0" applyFont="1" applyFill="1" applyBorder="1" applyAlignment="1">
      <alignment horizontal="center" wrapText="1"/>
    </xf>
    <xf numFmtId="0" fontId="7" fillId="25" borderId="1" xfId="0" applyFont="1" applyFill="1" applyBorder="1" applyAlignment="1">
      <alignment horizontal="center" wrapText="1"/>
    </xf>
    <xf numFmtId="0" fontId="7" fillId="25" borderId="18" xfId="0" applyFont="1" applyFill="1" applyBorder="1" applyAlignment="1">
      <alignment wrapText="1"/>
    </xf>
    <xf numFmtId="3" fontId="7" fillId="25" borderId="18" xfId="0" applyNumberFormat="1" applyFont="1" applyFill="1" applyBorder="1" applyAlignment="1">
      <alignment horizontal="center" wrapText="1"/>
    </xf>
    <xf numFmtId="0" fontId="7" fillId="25" borderId="12" xfId="0" applyFont="1" applyFill="1" applyBorder="1" applyAlignment="1">
      <alignment horizontal="center" wrapText="1"/>
    </xf>
    <xf numFmtId="3" fontId="7" fillId="0" borderId="18" xfId="0" applyNumberFormat="1" applyFont="1" applyFill="1" applyBorder="1" applyAlignment="1">
      <alignment horizontal="center" wrapText="1"/>
    </xf>
    <xf numFmtId="1" fontId="7" fillId="25" borderId="1" xfId="0" applyNumberFormat="1" applyFont="1" applyFill="1" applyBorder="1" applyAlignment="1">
      <alignment horizontal="center" wrapText="1"/>
    </xf>
    <xf numFmtId="1" fontId="7" fillId="25" borderId="12" xfId="0" applyNumberFormat="1" applyFont="1" applyFill="1" applyBorder="1" applyAlignment="1">
      <alignment horizontal="center" wrapText="1"/>
    </xf>
    <xf numFmtId="0" fontId="7" fillId="25" borderId="18" xfId="0" applyFont="1" applyFill="1" applyBorder="1" applyAlignment="1">
      <alignment horizontal="left" wrapText="1"/>
    </xf>
    <xf numFmtId="1" fontId="7" fillId="25" borderId="7" xfId="0" applyNumberFormat="1" applyFont="1" applyFill="1" applyBorder="1" applyAlignment="1">
      <alignment horizontal="center" vertical="center" wrapText="1"/>
    </xf>
    <xf numFmtId="1" fontId="7" fillId="25" borderId="19" xfId="0" applyNumberFormat="1" applyFont="1" applyFill="1" applyBorder="1" applyAlignment="1">
      <alignment horizontal="center" vertical="center" wrapText="1"/>
    </xf>
    <xf numFmtId="1" fontId="7" fillId="25" borderId="18" xfId="0" applyNumberFormat="1" applyFont="1" applyFill="1" applyBorder="1" applyAlignment="1">
      <alignment horizontal="center" vertical="center" wrapText="1"/>
    </xf>
    <xf numFmtId="0" fontId="7" fillId="25" borderId="18" xfId="0" applyFont="1" applyFill="1" applyBorder="1" applyAlignment="1">
      <alignment horizontal="center" vertical="center" wrapText="1"/>
    </xf>
    <xf numFmtId="168" fontId="7" fillId="0" borderId="19" xfId="0" applyNumberFormat="1" applyFont="1" applyFill="1" applyBorder="1" applyAlignment="1">
      <alignment horizontal="center"/>
    </xf>
    <xf numFmtId="0" fontId="7" fillId="25" borderId="1" xfId="0" applyFont="1" applyFill="1" applyBorder="1" applyAlignment="1">
      <alignment horizontal="center"/>
    </xf>
    <xf numFmtId="0" fontId="7" fillId="25" borderId="0" xfId="0" applyFont="1" applyFill="1" applyBorder="1" applyAlignment="1">
      <alignment horizontal="left" indent="1"/>
    </xf>
    <xf numFmtId="168" fontId="7" fillId="25" borderId="7" xfId="0" applyNumberFormat="1" applyFont="1" applyFill="1" applyBorder="1" applyAlignment="1">
      <alignment horizontal="center"/>
    </xf>
    <xf numFmtId="168" fontId="7" fillId="25" borderId="19" xfId="0" applyNumberFormat="1" applyFont="1" applyFill="1" applyBorder="1" applyAlignment="1">
      <alignment horizontal="center"/>
    </xf>
    <xf numFmtId="0" fontId="7" fillId="25" borderId="18" xfId="0" applyFont="1" applyFill="1" applyBorder="1" applyAlignment="1">
      <alignment horizontal="left" indent="1"/>
    </xf>
    <xf numFmtId="168" fontId="14" fillId="25" borderId="7" xfId="0" applyNumberFormat="1" applyFont="1" applyFill="1" applyBorder="1" applyAlignment="1">
      <alignment horizontal="center"/>
    </xf>
    <xf numFmtId="0" fontId="7" fillId="25" borderId="7" xfId="0" applyFont="1" applyFill="1" applyBorder="1" applyAlignment="1">
      <alignment horizontal="center" wrapText="1"/>
    </xf>
    <xf numFmtId="0" fontId="7" fillId="25" borderId="19" xfId="0" applyFont="1" applyFill="1" applyBorder="1" applyAlignment="1">
      <alignment horizontal="center" wrapText="1"/>
    </xf>
    <xf numFmtId="0" fontId="7" fillId="25" borderId="29" xfId="0" applyFont="1" applyFill="1" applyBorder="1" applyAlignment="1">
      <alignment horizontal="center" vertical="center" wrapText="1"/>
    </xf>
    <xf numFmtId="0" fontId="7" fillId="25" borderId="30" xfId="0" applyFont="1" applyFill="1" applyBorder="1" applyAlignment="1">
      <alignment horizontal="center" vertical="center" wrapText="1"/>
    </xf>
    <xf numFmtId="0" fontId="7" fillId="25" borderId="24" xfId="0" applyFont="1" applyFill="1" applyBorder="1" applyAlignment="1">
      <alignment vertical="center" wrapText="1"/>
    </xf>
    <xf numFmtId="0" fontId="7" fillId="25" borderId="31" xfId="0" applyFont="1" applyFill="1" applyBorder="1" applyAlignment="1">
      <alignment vertical="center" wrapText="1"/>
    </xf>
    <xf numFmtId="3" fontId="7" fillId="0" borderId="28" xfId="0" applyNumberFormat="1" applyFont="1" applyFill="1" applyBorder="1" applyAlignment="1">
      <alignment horizontal="right" vertical="center" wrapText="1" indent="1"/>
    </xf>
    <xf numFmtId="168" fontId="7" fillId="0" borderId="28" xfId="0" applyNumberFormat="1" applyFont="1" applyFill="1" applyBorder="1" applyAlignment="1">
      <alignment horizontal="right" vertical="center" wrapText="1" indent="1"/>
    </xf>
    <xf numFmtId="0" fontId="7" fillId="25" borderId="32" xfId="0" applyFont="1" applyFill="1" applyBorder="1" applyAlignment="1">
      <alignment horizontal="center" vertical="center" wrapText="1"/>
    </xf>
    <xf numFmtId="3" fontId="7" fillId="25" borderId="28" xfId="0" applyNumberFormat="1" applyFont="1" applyFill="1" applyBorder="1" applyAlignment="1">
      <alignment horizontal="right" vertical="center" wrapText="1" indent="1"/>
    </xf>
    <xf numFmtId="168" fontId="7" fillId="25" borderId="28" xfId="0" applyNumberFormat="1" applyFont="1" applyFill="1" applyBorder="1" applyAlignment="1">
      <alignment horizontal="right" vertical="center" wrapText="1" indent="1"/>
    </xf>
    <xf numFmtId="0" fontId="7" fillId="0" borderId="2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25" borderId="26" xfId="0" applyFont="1" applyFill="1" applyBorder="1" applyAlignment="1">
      <alignment horizontal="center" vertical="center" wrapText="1"/>
    </xf>
    <xf numFmtId="3" fontId="7" fillId="25" borderId="33" xfId="0" applyNumberFormat="1" applyFont="1" applyFill="1" applyBorder="1" applyAlignment="1">
      <alignment horizontal="right" vertical="center" wrapText="1" indent="1"/>
    </xf>
    <xf numFmtId="168" fontId="7" fillId="25" borderId="33" xfId="0" applyNumberFormat="1" applyFont="1" applyFill="1" applyBorder="1" applyAlignment="1">
      <alignment horizontal="right" vertical="center" wrapText="1" indent="1"/>
    </xf>
    <xf numFmtId="49" fontId="7" fillId="25" borderId="0" xfId="0" applyNumberFormat="1" applyFont="1" applyFill="1" applyBorder="1" applyAlignment="1">
      <alignment wrapText="1"/>
    </xf>
    <xf numFmtId="1" fontId="7" fillId="25" borderId="19" xfId="0" applyNumberFormat="1" applyFont="1" applyFill="1" applyBorder="1" applyAlignment="1">
      <alignment horizontal="right" indent="1"/>
    </xf>
    <xf numFmtId="1" fontId="7" fillId="25" borderId="0" xfId="0" applyNumberFormat="1" applyFont="1" applyFill="1" applyBorder="1" applyAlignment="1">
      <alignment horizontal="right" indent="1"/>
    </xf>
    <xf numFmtId="1" fontId="7" fillId="25" borderId="18" xfId="0" applyNumberFormat="1" applyFont="1" applyFill="1" applyBorder="1" applyAlignment="1">
      <alignment horizontal="right" indent="1"/>
    </xf>
    <xf numFmtId="49" fontId="7" fillId="25" borderId="0" xfId="0" applyNumberFormat="1" applyFont="1" applyFill="1" applyBorder="1" applyAlignment="1">
      <alignment horizontal="right" indent="1"/>
    </xf>
    <xf numFmtId="1" fontId="7" fillId="25" borderId="19" xfId="0" applyNumberFormat="1" applyFont="1" applyFill="1" applyBorder="1" applyAlignment="1">
      <alignment horizontal="right" vertical="center" indent="1"/>
    </xf>
    <xf numFmtId="1" fontId="7" fillId="25" borderId="0" xfId="0" applyNumberFormat="1" applyFont="1" applyFill="1" applyBorder="1" applyAlignment="1">
      <alignment horizontal="right" vertical="center" indent="1"/>
    </xf>
    <xf numFmtId="1" fontId="7" fillId="25" borderId="18" xfId="0" applyNumberFormat="1" applyFont="1" applyFill="1" applyBorder="1" applyAlignment="1">
      <alignment horizontal="right" vertical="center" indent="1"/>
    </xf>
    <xf numFmtId="49" fontId="7" fillId="25" borderId="0" xfId="0" applyNumberFormat="1" applyFont="1" applyFill="1" applyBorder="1" applyAlignment="1">
      <alignment horizontal="right" vertical="center" indent="1"/>
    </xf>
    <xf numFmtId="49" fontId="7" fillId="25" borderId="8" xfId="0" applyNumberFormat="1" applyFont="1" applyFill="1" applyBorder="1" applyAlignment="1">
      <alignment wrapText="1"/>
    </xf>
    <xf numFmtId="1" fontId="7" fillId="25" borderId="27" xfId="0" applyNumberFormat="1" applyFont="1" applyFill="1" applyBorder="1" applyAlignment="1">
      <alignment horizontal="right" vertical="center" indent="1"/>
    </xf>
    <xf numFmtId="1" fontId="7" fillId="25" borderId="8" xfId="0" applyNumberFormat="1" applyFont="1" applyFill="1" applyBorder="1" applyAlignment="1">
      <alignment horizontal="right" vertical="center" indent="1"/>
    </xf>
    <xf numFmtId="1" fontId="7" fillId="25" borderId="26" xfId="0" applyNumberFormat="1" applyFont="1" applyFill="1" applyBorder="1" applyAlignment="1">
      <alignment horizontal="right" vertical="center" indent="1"/>
    </xf>
    <xf numFmtId="49" fontId="7" fillId="25" borderId="8" xfId="0" applyNumberFormat="1" applyFont="1" applyFill="1" applyBorder="1" applyAlignment="1">
      <alignment horizontal="right" vertical="center" indent="1"/>
    </xf>
    <xf numFmtId="0" fontId="7" fillId="25" borderId="22" xfId="0" applyFont="1" applyFill="1" applyBorder="1" applyAlignment="1">
      <alignment horizontal="center" vertical="center" wrapText="1"/>
    </xf>
    <xf numFmtId="0" fontId="10" fillId="0" borderId="24" xfId="0" applyFont="1" applyFill="1" applyBorder="1" applyAlignment="1">
      <alignment horizontal="center" wrapText="1"/>
    </xf>
    <xf numFmtId="168" fontId="14" fillId="0" borderId="24" xfId="0" applyNumberFormat="1" applyFont="1" applyFill="1" applyBorder="1" applyAlignment="1">
      <alignment horizontal="right" indent="2"/>
    </xf>
    <xf numFmtId="168" fontId="14" fillId="0" borderId="0" xfId="0" applyNumberFormat="1" applyFont="1" applyFill="1" applyBorder="1" applyAlignment="1">
      <alignment horizontal="right" indent="2"/>
    </xf>
    <xf numFmtId="0" fontId="17" fillId="0" borderId="24" xfId="0" applyFont="1" applyFill="1" applyBorder="1" applyAlignment="1">
      <alignment horizontal="center" wrapText="1"/>
    </xf>
    <xf numFmtId="0" fontId="17" fillId="0" borderId="24" xfId="0" applyFont="1" applyFill="1" applyBorder="1" applyAlignment="1">
      <alignment horizontal="center"/>
    </xf>
    <xf numFmtId="0" fontId="17" fillId="0" borderId="0" xfId="0" applyFont="1" applyFill="1" applyBorder="1" applyAlignment="1">
      <alignment horizontal="center"/>
    </xf>
    <xf numFmtId="0" fontId="7" fillId="0" borderId="7" xfId="0" applyFont="1" applyFill="1" applyBorder="1" applyAlignment="1">
      <alignment horizontal="center"/>
    </xf>
    <xf numFmtId="0" fontId="7" fillId="0" borderId="19" xfId="0" applyFont="1" applyFill="1" applyBorder="1" applyAlignment="1">
      <alignment horizontal="center"/>
    </xf>
    <xf numFmtId="0" fontId="7" fillId="0" borderId="19" xfId="0" applyFont="1" applyFill="1" applyBorder="1" applyAlignment="1">
      <alignment horizontal="right" indent="2"/>
    </xf>
    <xf numFmtId="0" fontId="10" fillId="25" borderId="24" xfId="0" applyFont="1" applyFill="1" applyBorder="1" applyAlignment="1">
      <alignment horizontal="center" wrapText="1"/>
    </xf>
    <xf numFmtId="3" fontId="7" fillId="25" borderId="24" xfId="0" applyNumberFormat="1" applyFont="1" applyFill="1" applyBorder="1" applyAlignment="1">
      <alignment horizontal="right" indent="1"/>
    </xf>
    <xf numFmtId="168" fontId="7" fillId="25" borderId="24" xfId="0" applyNumberFormat="1" applyFont="1" applyFill="1" applyBorder="1" applyAlignment="1">
      <alignment horizontal="right" indent="2"/>
    </xf>
    <xf numFmtId="168" fontId="7" fillId="25" borderId="0" xfId="0" applyNumberFormat="1" applyFont="1" applyFill="1" applyBorder="1" applyAlignment="1">
      <alignment horizontal="right" indent="2"/>
    </xf>
    <xf numFmtId="168" fontId="14" fillId="25" borderId="7" xfId="0" applyNumberFormat="1" applyFont="1" applyFill="1" applyBorder="1" applyAlignment="1">
      <alignment horizontal="right" indent="2"/>
    </xf>
    <xf numFmtId="168" fontId="7" fillId="25" borderId="19" xfId="0" applyNumberFormat="1" applyFont="1" applyFill="1" applyBorder="1" applyAlignment="1">
      <alignment horizontal="right" indent="2"/>
    </xf>
    <xf numFmtId="168" fontId="14" fillId="0" borderId="9" xfId="0" applyNumberFormat="1" applyFont="1" applyFill="1" applyBorder="1" applyAlignment="1">
      <alignment horizontal="right" indent="2"/>
    </xf>
    <xf numFmtId="168" fontId="14" fillId="0" borderId="27" xfId="0" applyNumberFormat="1" applyFont="1" applyFill="1" applyBorder="1" applyAlignment="1">
      <alignment horizontal="right" indent="2"/>
    </xf>
    <xf numFmtId="168" fontId="14" fillId="0" borderId="19" xfId="0" applyNumberFormat="1" applyFont="1" applyFill="1" applyBorder="1" applyAlignment="1">
      <alignment horizontal="right" indent="2"/>
    </xf>
    <xf numFmtId="168" fontId="14" fillId="25" borderId="19" xfId="0" applyNumberFormat="1" applyFont="1" applyFill="1" applyBorder="1" applyAlignment="1">
      <alignment horizontal="right" indent="2"/>
    </xf>
    <xf numFmtId="0" fontId="7" fillId="0" borderId="26" xfId="0" applyFont="1" applyFill="1" applyBorder="1" applyAlignment="1">
      <alignment horizontal="center" wrapText="1"/>
    </xf>
    <xf numFmtId="0" fontId="10" fillId="25" borderId="18" xfId="0" applyFont="1" applyFill="1" applyBorder="1" applyAlignment="1">
      <alignment horizontal="center" wrapText="1"/>
    </xf>
    <xf numFmtId="168" fontId="7" fillId="25" borderId="18" xfId="0" applyNumberFormat="1" applyFont="1" applyFill="1" applyBorder="1" applyAlignment="1">
      <alignment horizontal="right" wrapText="1" indent="1"/>
    </xf>
    <xf numFmtId="3" fontId="7" fillId="25" borderId="18" xfId="0" applyNumberFormat="1" applyFont="1" applyFill="1" applyBorder="1" applyAlignment="1">
      <alignment horizontal="right" wrapText="1" indent="1"/>
    </xf>
    <xf numFmtId="168" fontId="7" fillId="25" borderId="0" xfId="0" applyNumberFormat="1" applyFont="1" applyFill="1" applyBorder="1" applyAlignment="1">
      <alignment horizontal="right" wrapText="1" indent="1"/>
    </xf>
    <xf numFmtId="0" fontId="10" fillId="25" borderId="9" xfId="0" applyFont="1" applyFill="1" applyBorder="1" applyAlignment="1">
      <alignment horizontal="center" vertical="center" wrapText="1"/>
    </xf>
    <xf numFmtId="0" fontId="10" fillId="25" borderId="27" xfId="0" applyFont="1" applyFill="1" applyBorder="1" applyAlignment="1">
      <alignment horizontal="center" vertical="center" wrapText="1"/>
    </xf>
    <xf numFmtId="0" fontId="10" fillId="25" borderId="12" xfId="0" applyFont="1" applyFill="1" applyBorder="1" applyAlignment="1">
      <alignment horizontal="center" vertical="center" wrapText="1"/>
    </xf>
    <xf numFmtId="168" fontId="10" fillId="25" borderId="18" xfId="0" applyNumberFormat="1" applyFont="1" applyFill="1" applyBorder="1" applyAlignment="1">
      <alignment horizontal="right" wrapText="1" indent="2"/>
    </xf>
    <xf numFmtId="168" fontId="10" fillId="25" borderId="7" xfId="0" applyNumberFormat="1" applyFont="1" applyFill="1" applyBorder="1" applyAlignment="1">
      <alignment horizontal="right" wrapText="1" indent="2"/>
    </xf>
    <xf numFmtId="168" fontId="10" fillId="25" borderId="19" xfId="0" applyNumberFormat="1" applyFont="1" applyFill="1" applyBorder="1" applyAlignment="1">
      <alignment horizontal="right" wrapText="1" indent="2"/>
    </xf>
    <xf numFmtId="0" fontId="10" fillId="25" borderId="18" xfId="0" applyFont="1" applyFill="1" applyBorder="1" applyAlignment="1">
      <alignment horizontal="left" wrapText="1"/>
    </xf>
    <xf numFmtId="168" fontId="10" fillId="25" borderId="18" xfId="0" applyNumberFormat="1" applyFont="1" applyFill="1" applyBorder="1" applyAlignment="1">
      <alignment horizontal="center" vertical="center" wrapText="1"/>
    </xf>
    <xf numFmtId="168" fontId="10" fillId="25" borderId="0" xfId="0" applyNumberFormat="1" applyFont="1" applyFill="1" applyBorder="1" applyAlignment="1">
      <alignment horizontal="center" vertical="center" wrapText="1"/>
    </xf>
    <xf numFmtId="168" fontId="10" fillId="25" borderId="18" xfId="0" applyNumberFormat="1" applyFont="1" applyFill="1" applyBorder="1" applyAlignment="1">
      <alignment horizontal="right" wrapText="1" indent="1"/>
    </xf>
    <xf numFmtId="168" fontId="10" fillId="25" borderId="0" xfId="0" applyNumberFormat="1" applyFont="1" applyFill="1" applyBorder="1" applyAlignment="1">
      <alignment horizontal="right" wrapText="1" indent="1"/>
    </xf>
    <xf numFmtId="168" fontId="10" fillId="25" borderId="19" xfId="0" applyNumberFormat="1" applyFont="1" applyFill="1" applyBorder="1" applyAlignment="1">
      <alignment horizontal="right" wrapText="1" indent="1"/>
    </xf>
    <xf numFmtId="168" fontId="8" fillId="25" borderId="7" xfId="0" applyNumberFormat="1" applyFont="1" applyFill="1" applyBorder="1" applyAlignment="1">
      <alignment horizontal="right" wrapText="1" indent="1"/>
    </xf>
    <xf numFmtId="0" fontId="10" fillId="25" borderId="9" xfId="0" applyFont="1" applyFill="1" applyBorder="1" applyAlignment="1">
      <alignment horizontal="center" wrapText="1"/>
    </xf>
    <xf numFmtId="1" fontId="19" fillId="0" borderId="7" xfId="0" applyNumberFormat="1" applyFont="1" applyFill="1" applyBorder="1" applyAlignment="1">
      <alignment horizontal="right" indent="1"/>
    </xf>
    <xf numFmtId="1" fontId="19" fillId="0" borderId="19" xfId="0" applyNumberFormat="1" applyFont="1" applyFill="1" applyBorder="1" applyAlignment="1">
      <alignment horizontal="right" indent="1"/>
    </xf>
    <xf numFmtId="0" fontId="0" fillId="0" borderId="18" xfId="0" applyFill="1" applyBorder="1"/>
    <xf numFmtId="0" fontId="19" fillId="0" borderId="7" xfId="0" applyFont="1" applyFill="1" applyBorder="1" applyAlignment="1">
      <alignment horizontal="right" indent="1"/>
    </xf>
    <xf numFmtId="0" fontId="19" fillId="0" borderId="19" xfId="0" applyFont="1" applyFill="1" applyBorder="1" applyAlignment="1">
      <alignment horizontal="right" indent="1"/>
    </xf>
    <xf numFmtId="1" fontId="10" fillId="25" borderId="7" xfId="0" applyNumberFormat="1" applyFont="1" applyFill="1" applyBorder="1" applyAlignment="1">
      <alignment horizontal="right" indent="1"/>
    </xf>
    <xf numFmtId="1" fontId="10" fillId="25" borderId="19" xfId="0" applyNumberFormat="1" applyFont="1" applyFill="1" applyBorder="1" applyAlignment="1">
      <alignment horizontal="right" indent="1"/>
    </xf>
    <xf numFmtId="1" fontId="19" fillId="25" borderId="7" xfId="0" applyNumberFormat="1" applyFont="1" applyFill="1" applyBorder="1" applyAlignment="1">
      <alignment horizontal="right" indent="1"/>
    </xf>
    <xf numFmtId="1" fontId="19" fillId="25" borderId="19" xfId="0" applyNumberFormat="1" applyFont="1" applyFill="1" applyBorder="1" applyAlignment="1">
      <alignment horizontal="right" indent="1"/>
    </xf>
    <xf numFmtId="49" fontId="7" fillId="25" borderId="18" xfId="0" applyNumberFormat="1" applyFont="1" applyFill="1" applyBorder="1"/>
    <xf numFmtId="168" fontId="19" fillId="0" borderId="7" xfId="0" applyNumberFormat="1" applyFont="1" applyFill="1" applyBorder="1" applyAlignment="1">
      <alignment horizontal="right" indent="1"/>
    </xf>
    <xf numFmtId="168" fontId="19" fillId="0" borderId="19" xfId="0" applyNumberFormat="1" applyFont="1" applyFill="1" applyBorder="1" applyAlignment="1">
      <alignment horizontal="right" indent="1"/>
    </xf>
    <xf numFmtId="49" fontId="7" fillId="0" borderId="18" xfId="0" applyNumberFormat="1" applyFont="1" applyFill="1" applyBorder="1" applyAlignment="1">
      <alignment horizontal="left"/>
    </xf>
    <xf numFmtId="3" fontId="7" fillId="0" borderId="7" xfId="0" applyNumberFormat="1" applyFont="1" applyFill="1" applyBorder="1" applyAlignment="1">
      <alignment horizontal="right" indent="1"/>
    </xf>
    <xf numFmtId="3" fontId="7" fillId="0" borderId="19" xfId="0" applyNumberFormat="1" applyFont="1" applyFill="1" applyBorder="1" applyAlignment="1">
      <alignment horizontal="right" indent="1"/>
    </xf>
    <xf numFmtId="49" fontId="7" fillId="25" borderId="18" xfId="0" applyNumberFormat="1" applyFont="1" applyFill="1" applyBorder="1" applyAlignment="1">
      <alignment horizontal="left"/>
    </xf>
    <xf numFmtId="3" fontId="7" fillId="25" borderId="7" xfId="0" applyNumberFormat="1" applyFont="1" applyFill="1" applyBorder="1" applyAlignment="1">
      <alignment horizontal="right" indent="1"/>
    </xf>
    <xf numFmtId="3" fontId="7" fillId="25" borderId="19" xfId="0" applyNumberFormat="1" applyFont="1" applyFill="1" applyBorder="1" applyAlignment="1">
      <alignment horizontal="right" indent="1"/>
    </xf>
    <xf numFmtId="49" fontId="7" fillId="25" borderId="26" xfId="0" applyNumberFormat="1" applyFont="1" applyFill="1" applyBorder="1" applyAlignment="1">
      <alignment horizontal="left"/>
    </xf>
    <xf numFmtId="3" fontId="7" fillId="25" borderId="9" xfId="0" applyNumberFormat="1" applyFont="1" applyFill="1" applyBorder="1" applyAlignment="1">
      <alignment horizontal="right" indent="1"/>
    </xf>
    <xf numFmtId="0" fontId="7" fillId="25" borderId="18" xfId="0" applyFont="1" applyFill="1" applyBorder="1" applyAlignment="1">
      <alignment horizontal="left" vertical="center" wrapText="1"/>
    </xf>
    <xf numFmtId="0" fontId="7" fillId="25" borderId="19" xfId="0" applyFont="1" applyFill="1" applyBorder="1" applyAlignment="1">
      <alignment horizontal="center" vertical="center" wrapText="1"/>
    </xf>
    <xf numFmtId="0" fontId="7" fillId="25" borderId="26" xfId="0" applyFont="1" applyFill="1" applyBorder="1" applyAlignment="1">
      <alignment horizontal="left" vertical="center" wrapText="1"/>
    </xf>
    <xf numFmtId="0" fontId="7" fillId="25" borderId="27" xfId="0" applyFont="1" applyFill="1" applyBorder="1" applyAlignment="1">
      <alignment horizontal="center" vertical="center" wrapText="1"/>
    </xf>
    <xf numFmtId="3" fontId="7" fillId="25" borderId="18" xfId="0" applyNumberFormat="1" applyFont="1" applyFill="1" applyBorder="1" applyAlignment="1">
      <alignment horizontal="right" indent="1"/>
    </xf>
    <xf numFmtId="0" fontId="7" fillId="25" borderId="18" xfId="0" applyFont="1" applyFill="1" applyBorder="1" applyAlignment="1">
      <alignment horizontal="center"/>
    </xf>
    <xf numFmtId="0" fontId="7" fillId="25" borderId="18" xfId="0" applyFont="1" applyFill="1" applyBorder="1" applyAlignment="1">
      <alignment horizontal="right" indent="1"/>
    </xf>
    <xf numFmtId="168" fontId="7" fillId="25" borderId="18" xfId="0" applyNumberFormat="1" applyFont="1" applyFill="1" applyBorder="1" applyAlignment="1">
      <alignment horizontal="right" indent="1"/>
    </xf>
    <xf numFmtId="168" fontId="7" fillId="25" borderId="0" xfId="0" applyNumberFormat="1" applyFont="1" applyFill="1" applyBorder="1" applyAlignment="1">
      <alignment horizontal="right" indent="1"/>
    </xf>
    <xf numFmtId="168" fontId="7" fillId="0" borderId="8" xfId="0" applyNumberFormat="1" applyFont="1" applyBorder="1" applyAlignment="1">
      <alignment horizontal="right" indent="1"/>
    </xf>
    <xf numFmtId="49" fontId="7" fillId="25" borderId="0" xfId="0" applyNumberFormat="1" applyFont="1" applyFill="1" applyBorder="1" applyAlignment="1">
      <alignment horizontal="left" wrapText="1" indent="2"/>
    </xf>
    <xf numFmtId="1" fontId="7" fillId="25" borderId="19" xfId="0" applyNumberFormat="1" applyFont="1" applyFill="1" applyBorder="1" applyAlignment="1">
      <alignment horizontal="center"/>
    </xf>
    <xf numFmtId="1" fontId="7" fillId="25" borderId="0" xfId="0" applyNumberFormat="1" applyFont="1" applyFill="1" applyBorder="1" applyAlignment="1">
      <alignment horizontal="center"/>
    </xf>
    <xf numFmtId="49" fontId="7" fillId="25" borderId="0" xfId="0" applyNumberFormat="1" applyFont="1" applyFill="1" applyBorder="1" applyAlignment="1">
      <alignment horizontal="center"/>
    </xf>
    <xf numFmtId="1" fontId="7" fillId="25" borderId="18" xfId="0" applyNumberFormat="1" applyFont="1" applyFill="1" applyBorder="1" applyAlignment="1">
      <alignment horizontal="center"/>
    </xf>
    <xf numFmtId="49" fontId="7" fillId="25" borderId="18" xfId="0" applyNumberFormat="1" applyFont="1" applyFill="1" applyBorder="1" applyAlignment="1">
      <alignment wrapText="1"/>
    </xf>
    <xf numFmtId="49" fontId="7" fillId="25" borderId="18" xfId="0" applyNumberFormat="1" applyFont="1" applyFill="1" applyBorder="1" applyAlignment="1">
      <alignment horizontal="right" vertical="center" indent="1"/>
    </xf>
    <xf numFmtId="49" fontId="7" fillId="25" borderId="26" xfId="0" applyNumberFormat="1" applyFont="1" applyFill="1" applyBorder="1" applyAlignment="1">
      <alignment wrapText="1"/>
    </xf>
    <xf numFmtId="49" fontId="7" fillId="25" borderId="26" xfId="0" applyNumberFormat="1" applyFont="1" applyFill="1" applyBorder="1" applyAlignment="1">
      <alignment horizontal="right" vertical="center" indent="1"/>
    </xf>
    <xf numFmtId="0" fontId="10" fillId="25" borderId="8" xfId="0" applyFont="1" applyFill="1" applyBorder="1" applyAlignment="1">
      <alignment horizontal="center" wrapText="1"/>
    </xf>
    <xf numFmtId="178" fontId="7" fillId="25" borderId="18" xfId="60" applyNumberFormat="1" applyFont="1" applyFill="1" applyBorder="1" applyAlignment="1">
      <alignment horizontal="right" vertical="center" wrapText="1"/>
    </xf>
    <xf numFmtId="178" fontId="10" fillId="25" borderId="7" xfId="60" applyNumberFormat="1" applyFont="1" applyFill="1" applyBorder="1" applyAlignment="1">
      <alignment horizontal="right" vertical="center" wrapText="1"/>
    </xf>
    <xf numFmtId="178" fontId="10" fillId="25" borderId="19" xfId="60" applyNumberFormat="1" applyFont="1" applyFill="1" applyBorder="1" applyAlignment="1">
      <alignment horizontal="right" vertical="center" wrapText="1"/>
    </xf>
    <xf numFmtId="178" fontId="7" fillId="25" borderId="7" xfId="60" applyNumberFormat="1" applyFont="1" applyFill="1" applyBorder="1" applyAlignment="1">
      <alignment horizontal="right" vertical="center" wrapText="1"/>
    </xf>
    <xf numFmtId="168" fontId="7" fillId="25" borderId="18" xfId="0" applyNumberFormat="1" applyFont="1" applyFill="1" applyBorder="1" applyAlignment="1">
      <alignment horizontal="right" vertical="center" wrapText="1" indent="1"/>
    </xf>
    <xf numFmtId="168" fontId="10" fillId="25" borderId="7" xfId="0" applyNumberFormat="1" applyFont="1" applyFill="1" applyBorder="1" applyAlignment="1">
      <alignment horizontal="right" vertical="center" wrapText="1" indent="1"/>
    </xf>
    <xf numFmtId="168" fontId="10" fillId="25" borderId="19" xfId="0" applyNumberFormat="1" applyFont="1" applyFill="1" applyBorder="1" applyAlignment="1">
      <alignment horizontal="right" vertical="center" wrapText="1" indent="1"/>
    </xf>
    <xf numFmtId="1" fontId="7" fillId="0" borderId="25" xfId="0" applyNumberFormat="1" applyFont="1" applyFill="1" applyBorder="1" applyAlignment="1">
      <alignment horizontal="center" vertical="center" wrapText="1"/>
    </xf>
    <xf numFmtId="0" fontId="7" fillId="25" borderId="26" xfId="0" applyFont="1" applyFill="1" applyBorder="1" applyAlignment="1">
      <alignment horizontal="left" indent="1"/>
    </xf>
    <xf numFmtId="168" fontId="14" fillId="25" borderId="9" xfId="0" applyNumberFormat="1" applyFont="1" applyFill="1" applyBorder="1" applyAlignment="1">
      <alignment horizontal="center"/>
    </xf>
    <xf numFmtId="168" fontId="7" fillId="25" borderId="27" xfId="0" applyNumberFormat="1" applyFont="1" applyFill="1" applyBorder="1" applyAlignment="1">
      <alignment horizontal="center"/>
    </xf>
    <xf numFmtId="0" fontId="7" fillId="25" borderId="7" xfId="0" applyFont="1" applyFill="1" applyBorder="1" applyAlignment="1">
      <alignment horizontal="right" indent="2"/>
    </xf>
    <xf numFmtId="0" fontId="7" fillId="25" borderId="12" xfId="0" applyFont="1" applyFill="1" applyBorder="1" applyAlignment="1">
      <alignment horizontal="center"/>
    </xf>
    <xf numFmtId="0" fontId="7" fillId="0" borderId="7" xfId="0" applyFont="1" applyBorder="1" applyAlignment="1">
      <alignment horizontal="right" indent="1"/>
    </xf>
    <xf numFmtId="0" fontId="7" fillId="0" borderId="18" xfId="0" applyFont="1" applyFill="1" applyBorder="1" applyAlignment="1">
      <alignment horizontal="left" vertical="center" wrapText="1"/>
    </xf>
    <xf numFmtId="168" fontId="7" fillId="0" borderId="7" xfId="0" applyNumberFormat="1" applyFont="1" applyFill="1" applyBorder="1" applyAlignment="1">
      <alignment horizontal="right" vertical="center" indent="1"/>
    </xf>
    <xf numFmtId="168" fontId="7" fillId="0" borderId="19" xfId="0" applyNumberFormat="1" applyFont="1" applyFill="1" applyBorder="1" applyAlignment="1">
      <alignment horizontal="right" vertical="center" indent="1"/>
    </xf>
    <xf numFmtId="3" fontId="7" fillId="0" borderId="7" xfId="0" applyNumberFormat="1" applyFont="1" applyBorder="1" applyAlignment="1">
      <alignment horizontal="right" indent="1"/>
    </xf>
    <xf numFmtId="3" fontId="7" fillId="0" borderId="19" xfId="0" applyNumberFormat="1" applyFont="1" applyBorder="1" applyAlignment="1">
      <alignment horizontal="right" wrapText="1" indent="1"/>
    </xf>
    <xf numFmtId="3" fontId="7" fillId="25" borderId="19" xfId="0" applyNumberFormat="1" applyFont="1" applyFill="1" applyBorder="1" applyAlignment="1">
      <alignment horizontal="right" wrapText="1" indent="1"/>
    </xf>
    <xf numFmtId="0" fontId="7" fillId="25" borderId="0" xfId="0" applyFont="1" applyFill="1" applyBorder="1" applyAlignment="1">
      <alignment horizontal="left" wrapText="1" indent="1"/>
    </xf>
    <xf numFmtId="0" fontId="7" fillId="0" borderId="0" xfId="0" applyFont="1" applyBorder="1" applyAlignment="1">
      <alignment horizontal="left" wrapText="1" indent="1"/>
    </xf>
    <xf numFmtId="168" fontId="7" fillId="25" borderId="7" xfId="0" applyNumberFormat="1" applyFont="1" applyFill="1" applyBorder="1" applyAlignment="1">
      <alignment horizontal="center" vertical="center"/>
    </xf>
    <xf numFmtId="168" fontId="7" fillId="25" borderId="19" xfId="0" applyNumberFormat="1" applyFont="1" applyFill="1" applyBorder="1" applyAlignment="1">
      <alignment horizontal="center" vertical="center"/>
    </xf>
    <xf numFmtId="168" fontId="7" fillId="0" borderId="7" xfId="0" applyNumberFormat="1" applyFont="1" applyFill="1" applyBorder="1" applyAlignment="1">
      <alignment horizontal="center" vertical="center"/>
    </xf>
    <xf numFmtId="168" fontId="7" fillId="0" borderId="19" xfId="0" applyNumberFormat="1" applyFont="1" applyBorder="1" applyAlignment="1">
      <alignment horizontal="center" vertical="center"/>
    </xf>
    <xf numFmtId="168" fontId="7" fillId="0" borderId="19" xfId="0" applyNumberFormat="1" applyFont="1" applyFill="1" applyBorder="1" applyAlignment="1">
      <alignment horizontal="center" vertical="center"/>
    </xf>
    <xf numFmtId="168" fontId="7" fillId="0" borderId="34" xfId="0" applyNumberFormat="1" applyFont="1" applyBorder="1" applyAlignment="1">
      <alignment horizontal="right" vertical="center" wrapText="1"/>
    </xf>
    <xf numFmtId="168" fontId="7" fillId="0" borderId="34" xfId="0" applyNumberFormat="1" applyFont="1" applyFill="1" applyBorder="1" applyAlignment="1">
      <alignment horizontal="right" vertical="center" wrapText="1"/>
    </xf>
    <xf numFmtId="168" fontId="7" fillId="25" borderId="28" xfId="0" applyNumberFormat="1" applyFont="1" applyFill="1" applyBorder="1" applyAlignment="1">
      <alignment horizontal="right" vertical="center" wrapText="1"/>
    </xf>
    <xf numFmtId="168" fontId="7" fillId="0" borderId="28" xfId="0" applyNumberFormat="1" applyFont="1" applyBorder="1" applyAlignment="1">
      <alignment horizontal="right" vertical="center" wrapText="1"/>
    </xf>
    <xf numFmtId="168" fontId="7" fillId="0" borderId="28" xfId="0" applyNumberFormat="1" applyFont="1" applyFill="1" applyBorder="1" applyAlignment="1">
      <alignment horizontal="right" vertical="center" wrapText="1"/>
    </xf>
    <xf numFmtId="168" fontId="7" fillId="25" borderId="35" xfId="0" applyNumberFormat="1" applyFont="1" applyFill="1" applyBorder="1" applyAlignment="1">
      <alignment horizontal="right" vertical="center" wrapText="1"/>
    </xf>
    <xf numFmtId="1" fontId="7" fillId="0" borderId="22" xfId="0" applyNumberFormat="1" applyFont="1" applyBorder="1" applyAlignment="1">
      <alignment horizontal="right" vertical="center" indent="1"/>
    </xf>
    <xf numFmtId="1" fontId="7" fillId="0" borderId="19" xfId="0" applyNumberFormat="1" applyFont="1" applyBorder="1" applyAlignment="1">
      <alignment horizontal="right" vertical="center" indent="1"/>
    </xf>
    <xf numFmtId="49" fontId="7" fillId="0" borderId="22" xfId="0" applyNumberFormat="1" applyFont="1" applyBorder="1" applyAlignment="1">
      <alignment horizontal="right" vertical="center" indent="1"/>
    </xf>
    <xf numFmtId="49" fontId="7" fillId="25" borderId="19" xfId="0" applyNumberFormat="1" applyFont="1" applyFill="1" applyBorder="1" applyAlignment="1">
      <alignment horizontal="right" vertical="center" indent="1"/>
    </xf>
    <xf numFmtId="49" fontId="7" fillId="0" borderId="19" xfId="0" applyNumberFormat="1" applyFont="1" applyBorder="1" applyAlignment="1">
      <alignment horizontal="right" vertical="center" indent="1"/>
    </xf>
    <xf numFmtId="49" fontId="7" fillId="25" borderId="27" xfId="0" applyNumberFormat="1" applyFont="1" applyFill="1" applyBorder="1" applyAlignment="1">
      <alignment horizontal="right" vertical="center" indent="1"/>
    </xf>
    <xf numFmtId="0" fontId="9" fillId="0" borderId="0" xfId="0" applyFont="1"/>
    <xf numFmtId="178" fontId="7" fillId="25" borderId="0" xfId="60" applyNumberFormat="1" applyFont="1" applyFill="1" applyBorder="1" applyAlignment="1">
      <alignment horizontal="right" vertical="center" wrapText="1"/>
    </xf>
    <xf numFmtId="178" fontId="7" fillId="0" borderId="0" xfId="60" applyNumberFormat="1" applyFont="1" applyFill="1" applyBorder="1" applyAlignment="1">
      <alignment horizontal="right" vertical="center" wrapText="1"/>
    </xf>
    <xf numFmtId="0" fontId="12" fillId="0" borderId="0" xfId="0" applyFont="1" applyFill="1"/>
    <xf numFmtId="168" fontId="7" fillId="0" borderId="18" xfId="0" applyNumberFormat="1" applyFont="1" applyFill="1" applyBorder="1" applyAlignment="1">
      <alignment horizontal="right" indent="1"/>
    </xf>
    <xf numFmtId="168" fontId="7" fillId="25" borderId="19" xfId="0" applyNumberFormat="1" applyFont="1" applyFill="1" applyBorder="1" applyAlignment="1">
      <alignment horizontal="right" indent="1"/>
    </xf>
    <xf numFmtId="168" fontId="7" fillId="25" borderId="7" xfId="0" applyNumberFormat="1" applyFont="1" applyFill="1" applyBorder="1" applyAlignment="1">
      <alignment horizontal="right" indent="1"/>
    </xf>
    <xf numFmtId="168" fontId="7" fillId="0" borderId="7" xfId="0" applyNumberFormat="1" applyFont="1" applyFill="1" applyBorder="1" applyAlignment="1">
      <alignment horizontal="right" indent="1"/>
    </xf>
    <xf numFmtId="168" fontId="7" fillId="0" borderId="27" xfId="0" applyNumberFormat="1" applyFont="1" applyFill="1" applyBorder="1" applyAlignment="1">
      <alignment horizontal="right" indent="1"/>
    </xf>
    <xf numFmtId="168" fontId="7" fillId="0" borderId="9" xfId="0" applyNumberFormat="1" applyFont="1" applyFill="1" applyBorder="1" applyAlignment="1">
      <alignment horizontal="right" indent="1"/>
    </xf>
    <xf numFmtId="0" fontId="9" fillId="0" borderId="0" xfId="80"/>
    <xf numFmtId="0" fontId="9" fillId="0" borderId="0" xfId="80" applyBorder="1"/>
    <xf numFmtId="3" fontId="7" fillId="0" borderId="0" xfId="80" applyNumberFormat="1" applyFont="1" applyBorder="1" applyAlignment="1">
      <alignment horizontal="center" vertical="center" wrapText="1"/>
    </xf>
    <xf numFmtId="0" fontId="11" fillId="0" borderId="0" xfId="80" applyFont="1"/>
    <xf numFmtId="3" fontId="7" fillId="0" borderId="0" xfId="80" applyNumberFormat="1" applyFont="1" applyFill="1" applyBorder="1" applyAlignment="1">
      <alignment horizontal="center" vertical="center" wrapText="1"/>
    </xf>
    <xf numFmtId="1" fontId="7" fillId="25" borderId="1" xfId="80" applyNumberFormat="1" applyFont="1" applyFill="1" applyBorder="1" applyAlignment="1">
      <alignment horizontal="center" vertical="center" wrapText="1"/>
    </xf>
    <xf numFmtId="1" fontId="7" fillId="25" borderId="11" xfId="80" applyNumberFormat="1" applyFont="1" applyFill="1" applyBorder="1" applyAlignment="1">
      <alignment horizontal="center" vertical="center"/>
    </xf>
    <xf numFmtId="1" fontId="7" fillId="25" borderId="6" xfId="80" applyNumberFormat="1" applyFont="1" applyFill="1" applyBorder="1" applyAlignment="1">
      <alignment horizontal="center" vertical="center" wrapText="1"/>
    </xf>
    <xf numFmtId="3" fontId="7" fillId="0" borderId="28" xfId="80" applyNumberFormat="1" applyFont="1" applyBorder="1" applyAlignment="1">
      <alignment horizontal="right" vertical="center" wrapText="1"/>
    </xf>
    <xf numFmtId="3" fontId="7" fillId="0" borderId="36" xfId="80" applyNumberFormat="1" applyFont="1" applyBorder="1" applyAlignment="1">
      <alignment horizontal="right" vertical="center" wrapText="1"/>
    </xf>
    <xf numFmtId="3" fontId="7" fillId="25" borderId="28" xfId="80" applyNumberFormat="1" applyFont="1" applyFill="1" applyBorder="1" applyAlignment="1">
      <alignment horizontal="right" vertical="center" wrapText="1"/>
    </xf>
    <xf numFmtId="3" fontId="7" fillId="25" borderId="36" xfId="80" applyNumberFormat="1" applyFont="1" applyFill="1" applyBorder="1" applyAlignment="1">
      <alignment horizontal="right" vertical="center" wrapText="1"/>
    </xf>
    <xf numFmtId="3" fontId="7" fillId="24" borderId="36" xfId="80" applyNumberFormat="1" applyFont="1" applyFill="1" applyBorder="1" applyAlignment="1">
      <alignment horizontal="right" vertical="center" wrapText="1"/>
    </xf>
    <xf numFmtId="3" fontId="7" fillId="0" borderId="18" xfId="80" applyNumberFormat="1" applyFont="1" applyBorder="1" applyAlignment="1">
      <alignment horizontal="right" vertical="center" wrapText="1"/>
    </xf>
    <xf numFmtId="3" fontId="7" fillId="0" borderId="0" xfId="80" applyNumberFormat="1" applyFont="1" applyBorder="1" applyAlignment="1">
      <alignment horizontal="right" vertical="center" wrapText="1"/>
    </xf>
    <xf numFmtId="0" fontId="10" fillId="25" borderId="12" xfId="0" applyFont="1" applyFill="1" applyBorder="1" applyAlignment="1">
      <alignment horizontal="center" wrapText="1"/>
    </xf>
    <xf numFmtId="0" fontId="7" fillId="0" borderId="18" xfId="0" applyFont="1" applyFill="1" applyBorder="1" applyAlignment="1">
      <alignment horizontal="left" indent="1"/>
    </xf>
    <xf numFmtId="168" fontId="14" fillId="0" borderId="7" xfId="0" applyNumberFormat="1" applyFont="1" applyFill="1" applyBorder="1" applyAlignment="1">
      <alignment horizontal="center"/>
    </xf>
    <xf numFmtId="0" fontId="7" fillId="0" borderId="7" xfId="0" applyFont="1" applyFill="1" applyBorder="1" applyAlignment="1">
      <alignment horizontal="center" wrapText="1"/>
    </xf>
    <xf numFmtId="0" fontId="7" fillId="0" borderId="19" xfId="0" applyFont="1" applyFill="1" applyBorder="1" applyAlignment="1">
      <alignment horizontal="center" wrapText="1"/>
    </xf>
    <xf numFmtId="3" fontId="7" fillId="25" borderId="11" xfId="0" applyNumberFormat="1" applyFont="1" applyFill="1" applyBorder="1" applyAlignment="1">
      <alignment horizontal="center" vertical="center" wrapText="1"/>
    </xf>
    <xf numFmtId="1" fontId="7" fillId="0" borderId="24" xfId="80" applyNumberFormat="1" applyFont="1" applyBorder="1" applyAlignment="1">
      <alignment horizontal="left" vertical="center" wrapText="1"/>
    </xf>
    <xf numFmtId="1" fontId="7" fillId="25" borderId="24" xfId="80" applyNumberFormat="1" applyFont="1" applyFill="1" applyBorder="1" applyAlignment="1">
      <alignment horizontal="left" vertical="center" wrapText="1"/>
    </xf>
    <xf numFmtId="1" fontId="7" fillId="0" borderId="18" xfId="80" applyNumberFormat="1" applyFont="1" applyBorder="1" applyAlignment="1">
      <alignment horizontal="left" vertical="center" wrapText="1"/>
    </xf>
    <xf numFmtId="0" fontId="10" fillId="0" borderId="26" xfId="0" applyFont="1" applyFill="1" applyBorder="1" applyAlignment="1">
      <alignment horizontal="center" wrapText="1"/>
    </xf>
    <xf numFmtId="168" fontId="10" fillId="0" borderId="26" xfId="0" applyNumberFormat="1" applyFont="1" applyFill="1" applyBorder="1" applyAlignment="1">
      <alignment horizontal="right" wrapText="1" indent="2"/>
    </xf>
    <xf numFmtId="168" fontId="10" fillId="0" borderId="9" xfId="0" applyNumberFormat="1" applyFont="1" applyFill="1" applyBorder="1" applyAlignment="1">
      <alignment horizontal="right" wrapText="1" indent="2"/>
    </xf>
    <xf numFmtId="168" fontId="10" fillId="0" borderId="27" xfId="0" applyNumberFormat="1" applyFont="1" applyFill="1" applyBorder="1" applyAlignment="1">
      <alignment horizontal="right" wrapText="1" indent="2"/>
    </xf>
    <xf numFmtId="0" fontId="10" fillId="19" borderId="26" xfId="0" applyFont="1" applyFill="1" applyBorder="1" applyAlignment="1">
      <alignment horizontal="left" wrapText="1"/>
    </xf>
    <xf numFmtId="168" fontId="8" fillId="0" borderId="37" xfId="0" applyNumberFormat="1" applyFont="1" applyFill="1" applyBorder="1" applyAlignment="1">
      <alignment horizontal="right" wrapText="1" indent="1"/>
    </xf>
    <xf numFmtId="0" fontId="10" fillId="19" borderId="26" xfId="0" applyFont="1" applyFill="1" applyBorder="1" applyAlignment="1">
      <alignment horizontal="center" wrapText="1"/>
    </xf>
    <xf numFmtId="0" fontId="10" fillId="25" borderId="1" xfId="0" applyFont="1" applyFill="1" applyBorder="1" applyAlignment="1">
      <alignment horizontal="center" wrapText="1"/>
    </xf>
    <xf numFmtId="168" fontId="10" fillId="19" borderId="26" xfId="0" applyNumberFormat="1" applyFont="1" applyFill="1" applyBorder="1" applyAlignment="1">
      <alignment horizontal="center" vertical="center" wrapText="1"/>
    </xf>
    <xf numFmtId="168" fontId="10" fillId="19" borderId="8" xfId="0" applyNumberFormat="1" applyFont="1" applyFill="1" applyBorder="1" applyAlignment="1">
      <alignment horizontal="center" vertical="center" wrapText="1"/>
    </xf>
    <xf numFmtId="168" fontId="10" fillId="19" borderId="26" xfId="0" applyNumberFormat="1" applyFont="1" applyFill="1" applyBorder="1" applyAlignment="1">
      <alignment horizontal="right" wrapText="1" indent="1"/>
    </xf>
    <xf numFmtId="168" fontId="10" fillId="19" borderId="8" xfId="0" applyNumberFormat="1" applyFont="1" applyFill="1" applyBorder="1" applyAlignment="1">
      <alignment horizontal="right" wrapText="1" indent="1"/>
    </xf>
    <xf numFmtId="168" fontId="14" fillId="0" borderId="20" xfId="0" applyNumberFormat="1" applyFont="1" applyFill="1" applyBorder="1" applyAlignment="1">
      <alignment horizontal="center" vertical="center"/>
    </xf>
    <xf numFmtId="168" fontId="14" fillId="0" borderId="19" xfId="0" applyNumberFormat="1" applyFont="1" applyFill="1" applyBorder="1" applyAlignment="1">
      <alignment horizontal="center" vertical="center"/>
    </xf>
    <xf numFmtId="168" fontId="14" fillId="25" borderId="7" xfId="0" applyNumberFormat="1" applyFont="1" applyFill="1" applyBorder="1" applyAlignment="1">
      <alignment horizontal="center" vertical="center"/>
    </xf>
    <xf numFmtId="168" fontId="14" fillId="25" borderId="38" xfId="0" applyNumberFormat="1" applyFont="1" applyFill="1" applyBorder="1" applyAlignment="1">
      <alignment horizontal="center" vertical="center"/>
    </xf>
    <xf numFmtId="168" fontId="14" fillId="25" borderId="0" xfId="0" applyNumberFormat="1" applyFont="1" applyFill="1" applyBorder="1" applyAlignment="1">
      <alignment horizontal="center" vertical="center"/>
    </xf>
    <xf numFmtId="168" fontId="14" fillId="25" borderId="24" xfId="0" applyNumberFormat="1" applyFont="1" applyFill="1" applyBorder="1" applyAlignment="1">
      <alignment horizontal="center" vertical="center"/>
    </xf>
    <xf numFmtId="168" fontId="14" fillId="25" borderId="19" xfId="0" applyNumberFormat="1" applyFont="1" applyFill="1" applyBorder="1" applyAlignment="1">
      <alignment horizontal="center" vertical="center"/>
    </xf>
    <xf numFmtId="168" fontId="14" fillId="0" borderId="24" xfId="0" applyNumberFormat="1" applyFont="1" applyFill="1" applyBorder="1" applyAlignment="1">
      <alignment horizontal="right" wrapText="1" indent="1"/>
    </xf>
    <xf numFmtId="168" fontId="14" fillId="0" borderId="39" xfId="0" applyNumberFormat="1" applyFont="1" applyFill="1" applyBorder="1" applyAlignment="1">
      <alignment horizontal="right" wrapText="1" indent="1"/>
    </xf>
    <xf numFmtId="168" fontId="14" fillId="25" borderId="24" xfId="0" applyNumberFormat="1" applyFont="1" applyFill="1" applyBorder="1" applyAlignment="1">
      <alignment horizontal="right" wrapText="1" indent="1"/>
    </xf>
    <xf numFmtId="168" fontId="14" fillId="25" borderId="36" xfId="0" applyNumberFormat="1" applyFont="1" applyFill="1" applyBorder="1" applyAlignment="1">
      <alignment horizontal="right" wrapText="1" indent="1"/>
    </xf>
    <xf numFmtId="168" fontId="14" fillId="0" borderId="36" xfId="0" applyNumberFormat="1" applyFont="1" applyFill="1" applyBorder="1" applyAlignment="1">
      <alignment horizontal="right" wrapText="1" indent="1"/>
    </xf>
    <xf numFmtId="168" fontId="7" fillId="0" borderId="40" xfId="0" applyNumberFormat="1" applyFont="1" applyFill="1" applyBorder="1" applyAlignment="1">
      <alignment horizontal="right" vertical="center" wrapText="1"/>
    </xf>
    <xf numFmtId="168" fontId="7" fillId="25" borderId="36" xfId="0" applyNumberFormat="1" applyFont="1" applyFill="1" applyBorder="1" applyAlignment="1">
      <alignment horizontal="right" vertical="center" wrapText="1"/>
    </xf>
    <xf numFmtId="168" fontId="7" fillId="0" borderId="36" xfId="0" applyNumberFormat="1" applyFont="1" applyFill="1" applyBorder="1" applyAlignment="1">
      <alignment horizontal="right" vertical="center" wrapText="1"/>
    </xf>
    <xf numFmtId="168" fontId="7" fillId="25" borderId="41" xfId="0" applyNumberFormat="1" applyFont="1" applyFill="1" applyBorder="1" applyAlignment="1">
      <alignment horizontal="right" vertical="center" wrapText="1"/>
    </xf>
    <xf numFmtId="0" fontId="7" fillId="25" borderId="26" xfId="0" applyFont="1" applyFill="1" applyBorder="1" applyAlignment="1">
      <alignment wrapText="1"/>
    </xf>
    <xf numFmtId="0" fontId="0" fillId="0" borderId="0" xfId="0" applyFont="1" applyFill="1"/>
    <xf numFmtId="3" fontId="7" fillId="0" borderId="36" xfId="0" applyNumberFormat="1" applyFont="1" applyBorder="1" applyAlignment="1">
      <alignment horizontal="right" vertical="center" wrapText="1" indent="1"/>
    </xf>
    <xf numFmtId="3" fontId="7" fillId="24" borderId="36" xfId="0" applyNumberFormat="1" applyFont="1" applyFill="1" applyBorder="1" applyAlignment="1">
      <alignment horizontal="right" vertical="center" wrapText="1" indent="1"/>
    </xf>
    <xf numFmtId="3" fontId="7" fillId="25" borderId="36" xfId="0" applyNumberFormat="1" applyFont="1" applyFill="1" applyBorder="1" applyAlignment="1">
      <alignment horizontal="right" vertical="center" wrapText="1" indent="1"/>
    </xf>
    <xf numFmtId="3" fontId="7" fillId="0" borderId="36" xfId="0" applyNumberFormat="1" applyFont="1" applyFill="1" applyBorder="1" applyAlignment="1">
      <alignment horizontal="right" vertical="center" wrapText="1" indent="1"/>
    </xf>
    <xf numFmtId="3" fontId="7" fillId="25" borderId="42" xfId="0" applyNumberFormat="1" applyFont="1" applyFill="1" applyBorder="1" applyAlignment="1">
      <alignment horizontal="right" vertical="center" wrapText="1" indent="1"/>
    </xf>
    <xf numFmtId="168" fontId="10" fillId="26" borderId="7" xfId="0" applyNumberFormat="1" applyFont="1" applyFill="1" applyBorder="1" applyAlignment="1">
      <alignment horizontal="right" wrapText="1" indent="2"/>
    </xf>
    <xf numFmtId="168" fontId="10" fillId="26" borderId="19" xfId="0" applyNumberFormat="1" applyFont="1" applyFill="1" applyBorder="1" applyAlignment="1">
      <alignment horizontal="right" wrapText="1" indent="2"/>
    </xf>
    <xf numFmtId="0" fontId="20" fillId="0" borderId="0" xfId="0" applyFont="1" applyFill="1"/>
    <xf numFmtId="1" fontId="11" fillId="0" borderId="0" xfId="80" applyNumberFormat="1" applyFont="1" applyBorder="1" applyAlignment="1">
      <alignment horizontal="left" vertical="center" wrapText="1"/>
    </xf>
    <xf numFmtId="0" fontId="0" fillId="0" borderId="20" xfId="0" applyBorder="1"/>
    <xf numFmtId="0" fontId="11" fillId="0" borderId="20" xfId="0" applyFont="1" applyBorder="1"/>
    <xf numFmtId="168" fontId="10" fillId="26" borderId="9" xfId="0" applyNumberFormat="1" applyFont="1" applyFill="1" applyBorder="1" applyAlignment="1">
      <alignment horizontal="right" wrapText="1" indent="2"/>
    </xf>
    <xf numFmtId="168" fontId="10" fillId="26" borderId="27" xfId="0" applyNumberFormat="1" applyFont="1" applyFill="1" applyBorder="1" applyAlignment="1">
      <alignment horizontal="right" wrapText="1" indent="2"/>
    </xf>
    <xf numFmtId="0" fontId="9" fillId="0" borderId="0" xfId="0" applyFont="1" applyFill="1"/>
    <xf numFmtId="1" fontId="7" fillId="0" borderId="18" xfId="0" applyNumberFormat="1" applyFont="1" applyFill="1" applyBorder="1" applyAlignment="1">
      <alignment horizontal="right" indent="1"/>
    </xf>
    <xf numFmtId="179" fontId="7" fillId="25" borderId="19" xfId="60" applyNumberFormat="1" applyFont="1" applyFill="1" applyBorder="1" applyAlignment="1">
      <alignment horizontal="right" indent="1"/>
    </xf>
    <xf numFmtId="179" fontId="7" fillId="0" borderId="19" xfId="60" applyNumberFormat="1" applyFont="1" applyFill="1" applyBorder="1" applyAlignment="1">
      <alignment horizontal="right" indent="1"/>
    </xf>
    <xf numFmtId="179" fontId="7" fillId="0" borderId="27" xfId="60" applyNumberFormat="1" applyFont="1" applyFill="1" applyBorder="1" applyAlignment="1">
      <alignment horizontal="right" indent="1"/>
    </xf>
    <xf numFmtId="1" fontId="7" fillId="0" borderId="26" xfId="80" applyNumberFormat="1" applyFont="1" applyBorder="1" applyAlignment="1">
      <alignment horizontal="left" vertical="center" wrapText="1"/>
    </xf>
    <xf numFmtId="3" fontId="7" fillId="0" borderId="33" xfId="80" applyNumberFormat="1" applyFont="1" applyFill="1" applyBorder="1" applyAlignment="1">
      <alignment horizontal="center" vertical="center" wrapText="1"/>
    </xf>
    <xf numFmtId="3" fontId="7" fillId="0" borderId="42" xfId="80" applyNumberFormat="1" applyFont="1" applyFill="1" applyBorder="1" applyAlignment="1">
      <alignment horizontal="right" vertical="center" wrapText="1"/>
    </xf>
    <xf numFmtId="0" fontId="0" fillId="0" borderId="0" xfId="0" applyAlignment="1">
      <alignment vertical="top" wrapText="1"/>
    </xf>
    <xf numFmtId="0" fontId="7" fillId="17" borderId="18" xfId="0" applyFont="1" applyFill="1" applyBorder="1" applyAlignment="1">
      <alignment wrapText="1"/>
    </xf>
    <xf numFmtId="3" fontId="7" fillId="17" borderId="18" xfId="0" applyNumberFormat="1" applyFont="1" applyFill="1" applyBorder="1" applyAlignment="1">
      <alignment horizontal="center" wrapText="1"/>
    </xf>
    <xf numFmtId="168" fontId="7" fillId="17" borderId="0" xfId="0" applyNumberFormat="1" applyFont="1" applyFill="1" applyBorder="1" applyAlignment="1">
      <alignment horizontal="right" wrapText="1" indent="1"/>
    </xf>
    <xf numFmtId="3" fontId="7" fillId="0" borderId="26" xfId="80" applyNumberFormat="1" applyFont="1" applyBorder="1" applyAlignment="1">
      <alignment horizontal="right" vertical="center" wrapText="1"/>
    </xf>
    <xf numFmtId="0" fontId="9" fillId="0" borderId="0" xfId="0" applyFont="1" applyAlignment="1">
      <alignment horizontal="left" wrapText="1"/>
    </xf>
    <xf numFmtId="49" fontId="7" fillId="0" borderId="0" xfId="0" applyNumberFormat="1" applyFont="1" applyAlignment="1">
      <alignment horizontal="left" indent="1"/>
    </xf>
    <xf numFmtId="0" fontId="7" fillId="0" borderId="0" xfId="0" applyFont="1" applyAlignment="1">
      <alignment horizontal="left"/>
    </xf>
    <xf numFmtId="0" fontId="4" fillId="0" borderId="0" xfId="57" quotePrefix="1" applyAlignment="1" applyProtection="1">
      <alignment horizontal="left"/>
    </xf>
    <xf numFmtId="0" fontId="9" fillId="0" borderId="0" xfId="0" applyFont="1" applyAlignment="1">
      <alignment horizontal="center" wrapText="1"/>
    </xf>
    <xf numFmtId="0" fontId="4" fillId="0" borderId="0" xfId="57" quotePrefix="1" applyAlignment="1" applyProtection="1"/>
    <xf numFmtId="1" fontId="19" fillId="0" borderId="0" xfId="0" applyNumberFormat="1" applyFont="1" applyFill="1" applyBorder="1" applyAlignment="1">
      <alignment horizontal="right" indent="1"/>
    </xf>
    <xf numFmtId="0" fontId="68" fillId="0" borderId="0" xfId="57" applyFont="1" applyAlignment="1" applyProtection="1">
      <alignment vertical="center"/>
    </xf>
    <xf numFmtId="0" fontId="4" fillId="0" borderId="0" xfId="57" applyFont="1" applyAlignment="1" applyProtection="1">
      <alignment vertical="center"/>
    </xf>
    <xf numFmtId="0" fontId="4" fillId="0" borderId="0" xfId="57" applyAlignment="1" applyProtection="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27" borderId="0" xfId="0" applyFill="1" applyBorder="1" applyAlignment="1"/>
    <xf numFmtId="0" fontId="7" fillId="0" borderId="0" xfId="0" applyFont="1" applyFill="1" applyBorder="1" applyAlignment="1">
      <alignment horizontal="center" wrapText="1"/>
    </xf>
    <xf numFmtId="0" fontId="7" fillId="28" borderId="1"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7" fillId="28" borderId="18" xfId="0" applyFont="1" applyFill="1" applyBorder="1" applyAlignment="1">
      <alignment horizontal="center" wrapText="1"/>
    </xf>
    <xf numFmtId="3" fontId="7" fillId="28" borderId="7" xfId="0" applyNumberFormat="1" applyFont="1" applyFill="1" applyBorder="1" applyAlignment="1">
      <alignment horizontal="right" wrapText="1" indent="1"/>
    </xf>
    <xf numFmtId="168" fontId="7" fillId="28" borderId="7" xfId="0" applyNumberFormat="1" applyFont="1" applyFill="1" applyBorder="1" applyAlignment="1">
      <alignment horizontal="right" wrapText="1" indent="1"/>
    </xf>
    <xf numFmtId="168" fontId="7" fillId="28" borderId="19" xfId="0" applyNumberFormat="1" applyFont="1" applyFill="1" applyBorder="1" applyAlignment="1">
      <alignment horizontal="right" wrapText="1" indent="1"/>
    </xf>
    <xf numFmtId="3" fontId="7" fillId="28" borderId="19" xfId="0" applyNumberFormat="1" applyFont="1" applyFill="1" applyBorder="1" applyAlignment="1">
      <alignment horizontal="right" wrapText="1" indent="1"/>
    </xf>
    <xf numFmtId="0" fontId="7" fillId="28" borderId="7" xfId="0" applyFont="1" applyFill="1" applyBorder="1" applyAlignment="1">
      <alignment horizontal="right" wrapText="1" indent="1"/>
    </xf>
    <xf numFmtId="0" fontId="7" fillId="28" borderId="19" xfId="0" applyFont="1" applyFill="1" applyBorder="1" applyAlignment="1">
      <alignment horizontal="right" wrapText="1" indent="1"/>
    </xf>
    <xf numFmtId="0" fontId="7" fillId="28" borderId="26" xfId="0" applyFont="1" applyFill="1" applyBorder="1" applyAlignment="1">
      <alignment horizontal="center" wrapText="1"/>
    </xf>
    <xf numFmtId="3" fontId="7" fillId="28" borderId="9" xfId="0" applyNumberFormat="1" applyFont="1" applyFill="1" applyBorder="1" applyAlignment="1">
      <alignment horizontal="right" wrapText="1" indent="1"/>
    </xf>
    <xf numFmtId="168" fontId="7" fillId="28" borderId="9" xfId="0" applyNumberFormat="1" applyFont="1" applyFill="1" applyBorder="1" applyAlignment="1">
      <alignment horizontal="right" wrapText="1" indent="1"/>
    </xf>
    <xf numFmtId="168" fontId="7" fillId="28" borderId="27" xfId="0" applyNumberFormat="1" applyFont="1" applyFill="1" applyBorder="1" applyAlignment="1">
      <alignment horizontal="right" wrapText="1" indent="1"/>
    </xf>
    <xf numFmtId="0" fontId="7" fillId="28" borderId="9" xfId="0" applyFont="1" applyFill="1" applyBorder="1" applyAlignment="1">
      <alignment horizontal="right" wrapText="1" indent="1"/>
    </xf>
    <xf numFmtId="0" fontId="7" fillId="29" borderId="1" xfId="0" applyFont="1" applyFill="1" applyBorder="1" applyAlignment="1">
      <alignment horizontal="center" wrapText="1"/>
    </xf>
    <xf numFmtId="0" fontId="7" fillId="29" borderId="12" xfId="0" applyFont="1" applyFill="1" applyBorder="1" applyAlignment="1">
      <alignment horizontal="center" wrapText="1"/>
    </xf>
    <xf numFmtId="0" fontId="7" fillId="29" borderId="6" xfId="0" applyFont="1" applyFill="1" applyBorder="1" applyAlignment="1">
      <alignment horizontal="center" vertical="center" wrapText="1"/>
    </xf>
    <xf numFmtId="0" fontId="7" fillId="29" borderId="25" xfId="0" applyFont="1" applyFill="1" applyBorder="1" applyAlignment="1">
      <alignment horizontal="center" wrapText="1"/>
    </xf>
    <xf numFmtId="0" fontId="7" fillId="29" borderId="18" xfId="0" applyFont="1" applyFill="1" applyBorder="1" applyAlignment="1">
      <alignment wrapText="1"/>
    </xf>
    <xf numFmtId="0" fontId="7" fillId="29" borderId="43" xfId="0" applyFont="1" applyFill="1" applyBorder="1" applyAlignment="1">
      <alignment horizontal="center" vertical="center" wrapText="1"/>
    </xf>
    <xf numFmtId="0" fontId="7" fillId="29" borderId="30" xfId="0" applyFont="1" applyFill="1" applyBorder="1" applyAlignment="1">
      <alignment horizontal="center" vertical="center" wrapText="1"/>
    </xf>
    <xf numFmtId="0" fontId="7" fillId="29" borderId="44" xfId="0" applyFont="1" applyFill="1" applyBorder="1" applyAlignment="1">
      <alignment horizontal="center" wrapText="1"/>
    </xf>
    <xf numFmtId="0" fontId="7" fillId="29" borderId="1" xfId="0" applyFont="1" applyFill="1" applyBorder="1" applyAlignment="1">
      <alignment horizontal="center"/>
    </xf>
    <xf numFmtId="0" fontId="7" fillId="29" borderId="7" xfId="0" applyFont="1" applyFill="1" applyBorder="1" applyAlignment="1">
      <alignment horizontal="center" vertical="center" wrapText="1"/>
    </xf>
    <xf numFmtId="49" fontId="7" fillId="0" borderId="0" xfId="0" applyNumberFormat="1" applyFont="1" applyFill="1" applyBorder="1" applyAlignment="1">
      <alignment horizontal="left" wrapText="1" indent="2"/>
    </xf>
    <xf numFmtId="1" fontId="7" fillId="0" borderId="19" xfId="0" applyNumberFormat="1" applyFont="1" applyFill="1" applyBorder="1" applyAlignment="1">
      <alignment horizontal="center"/>
    </xf>
    <xf numFmtId="1" fontId="7" fillId="0" borderId="0" xfId="0" applyNumberFormat="1" applyFont="1" applyFill="1" applyBorder="1" applyAlignment="1">
      <alignment horizontal="center"/>
    </xf>
    <xf numFmtId="1" fontId="7" fillId="0" borderId="18" xfId="0" applyNumberFormat="1" applyFont="1" applyFill="1" applyBorder="1" applyAlignment="1">
      <alignment horizontal="center"/>
    </xf>
    <xf numFmtId="49" fontId="7" fillId="0" borderId="0" xfId="0" applyNumberFormat="1" applyFont="1" applyFill="1" applyBorder="1" applyAlignment="1">
      <alignment horizontal="center"/>
    </xf>
    <xf numFmtId="49" fontId="7" fillId="28" borderId="18" xfId="0" applyNumberFormat="1" applyFont="1" applyFill="1" applyBorder="1" applyAlignment="1">
      <alignment horizontal="left" wrapText="1" indent="2"/>
    </xf>
    <xf numFmtId="1" fontId="7" fillId="28" borderId="19" xfId="0" applyNumberFormat="1" applyFont="1" applyFill="1" applyBorder="1" applyAlignment="1">
      <alignment horizontal="center"/>
    </xf>
    <xf numFmtId="1" fontId="7" fillId="28" borderId="0" xfId="0" applyNumberFormat="1" applyFont="1" applyFill="1" applyBorder="1" applyAlignment="1">
      <alignment horizontal="center"/>
    </xf>
    <xf numFmtId="1" fontId="7" fillId="28" borderId="18" xfId="0" applyNumberFormat="1" applyFont="1" applyFill="1" applyBorder="1" applyAlignment="1">
      <alignment horizontal="center"/>
    </xf>
    <xf numFmtId="49" fontId="7" fillId="28" borderId="0" xfId="0" applyNumberFormat="1" applyFont="1" applyFill="1" applyBorder="1" applyAlignment="1">
      <alignment horizontal="center"/>
    </xf>
    <xf numFmtId="49" fontId="7" fillId="28" borderId="26" xfId="0" applyNumberFormat="1" applyFont="1" applyFill="1" applyBorder="1" applyAlignment="1">
      <alignment horizontal="left" wrapText="1" indent="2"/>
    </xf>
    <xf numFmtId="1" fontId="7" fillId="28" borderId="27" xfId="0" applyNumberFormat="1" applyFont="1" applyFill="1" applyBorder="1" applyAlignment="1">
      <alignment horizontal="center"/>
    </xf>
    <xf numFmtId="1" fontId="7" fillId="28" borderId="8" xfId="0" applyNumberFormat="1" applyFont="1" applyFill="1" applyBorder="1" applyAlignment="1">
      <alignment horizontal="center"/>
    </xf>
    <xf numFmtId="1" fontId="7" fillId="28" borderId="26" xfId="0" applyNumberFormat="1" applyFont="1" applyFill="1" applyBorder="1" applyAlignment="1">
      <alignment horizontal="center"/>
    </xf>
    <xf numFmtId="49" fontId="7" fillId="28" borderId="8" xfId="0" applyNumberFormat="1" applyFont="1" applyFill="1" applyBorder="1" applyAlignment="1">
      <alignment horizontal="center"/>
    </xf>
    <xf numFmtId="0" fontId="69" fillId="0" borderId="0" xfId="0" applyFont="1" applyFill="1"/>
    <xf numFmtId="0" fontId="69" fillId="0" borderId="0" xfId="0" applyFont="1"/>
    <xf numFmtId="180" fontId="7" fillId="0" borderId="18" xfId="60" applyNumberFormat="1" applyFont="1" applyFill="1" applyBorder="1" applyAlignment="1">
      <alignment horizontal="right" vertical="center" wrapText="1" indent="1"/>
    </xf>
    <xf numFmtId="180" fontId="10" fillId="0" borderId="7" xfId="60" applyNumberFormat="1" applyFont="1" applyFill="1" applyBorder="1" applyAlignment="1">
      <alignment horizontal="right" vertical="center" wrapText="1" indent="1"/>
    </xf>
    <xf numFmtId="180" fontId="10" fillId="0" borderId="19" xfId="60" applyNumberFormat="1" applyFont="1" applyFill="1" applyBorder="1" applyAlignment="1">
      <alignment horizontal="right" vertical="center" wrapText="1" indent="1"/>
    </xf>
    <xf numFmtId="180" fontId="7" fillId="0" borderId="7" xfId="60" applyNumberFormat="1" applyFont="1" applyFill="1" applyBorder="1" applyAlignment="1">
      <alignment horizontal="right" vertical="center" wrapText="1" indent="1"/>
    </xf>
    <xf numFmtId="180" fontId="7" fillId="0" borderId="19" xfId="60" applyNumberFormat="1" applyFont="1" applyFill="1" applyBorder="1" applyAlignment="1">
      <alignment horizontal="right" vertical="center" wrapText="1" indent="1"/>
    </xf>
    <xf numFmtId="0" fontId="9" fillId="0" borderId="0" xfId="0" applyFont="1" applyAlignment="1">
      <alignment horizontal="left" vertical="center" wrapText="1"/>
    </xf>
    <xf numFmtId="0" fontId="4" fillId="0" borderId="0" xfId="57" quotePrefix="1" applyBorder="1" applyAlignment="1" applyProtection="1">
      <alignment horizontal="left" vertical="center"/>
    </xf>
    <xf numFmtId="0" fontId="4" fillId="0" borderId="0" xfId="57" quotePrefix="1" applyAlignment="1" applyProtection="1">
      <alignment horizontal="left" vertical="center"/>
    </xf>
    <xf numFmtId="0" fontId="4" fillId="0" borderId="0" xfId="57" quotePrefix="1" applyAlignment="1" applyProtection="1">
      <alignment horizontal="left" vertical="center" wrapText="1"/>
    </xf>
    <xf numFmtId="0" fontId="4" fillId="0" borderId="0" xfId="57" applyAlignment="1" applyProtection="1">
      <alignment horizontal="left" vertical="center"/>
    </xf>
    <xf numFmtId="0" fontId="65" fillId="0" borderId="0" xfId="0" applyFont="1" applyAlignment="1">
      <alignment horizontal="left" vertical="center" wrapText="1"/>
    </xf>
    <xf numFmtId="0" fontId="16" fillId="0" borderId="0" xfId="0" applyFont="1" applyAlignment="1">
      <alignment horizontal="left"/>
    </xf>
    <xf numFmtId="0" fontId="11" fillId="0" borderId="0" xfId="0" applyFont="1" applyBorder="1" applyAlignment="1">
      <alignment horizontal="left" wrapText="1"/>
    </xf>
    <xf numFmtId="0" fontId="11" fillId="0" borderId="20" xfId="0" applyFont="1" applyBorder="1" applyAlignment="1">
      <alignment horizontal="left" wrapText="1"/>
    </xf>
    <xf numFmtId="0" fontId="7" fillId="17" borderId="45" xfId="0" applyFont="1" applyFill="1" applyBorder="1" applyAlignment="1">
      <alignment horizontal="left"/>
    </xf>
    <xf numFmtId="0" fontId="7" fillId="17" borderId="45" xfId="0" applyFont="1" applyFill="1" applyBorder="1" applyAlignment="1">
      <alignment horizontal="center"/>
    </xf>
    <xf numFmtId="0" fontId="7" fillId="25" borderId="25" xfId="0" applyFont="1" applyFill="1" applyBorder="1" applyAlignment="1">
      <alignment horizontal="center" vertical="center" wrapText="1"/>
    </xf>
    <xf numFmtId="0" fontId="7" fillId="25" borderId="18" xfId="0" applyFont="1" applyFill="1" applyBorder="1" applyAlignment="1">
      <alignment horizontal="center" vertical="center" wrapText="1"/>
    </xf>
    <xf numFmtId="0" fontId="7" fillId="25" borderId="26"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7" fillId="28" borderId="6" xfId="0" applyFont="1" applyFill="1" applyBorder="1" applyAlignment="1">
      <alignment horizontal="center" vertical="center" wrapText="1"/>
    </xf>
    <xf numFmtId="0" fontId="7" fillId="25" borderId="12" xfId="0" applyFont="1" applyFill="1" applyBorder="1" applyAlignment="1">
      <alignment horizontal="center" vertical="center"/>
    </xf>
    <xf numFmtId="0" fontId="7" fillId="25" borderId="6" xfId="0" applyFont="1" applyFill="1" applyBorder="1" applyAlignment="1">
      <alignment horizontal="center" vertical="center"/>
    </xf>
    <xf numFmtId="0" fontId="7" fillId="25" borderId="12" xfId="0" applyFont="1" applyFill="1" applyBorder="1" applyAlignment="1">
      <alignment horizontal="center"/>
    </xf>
    <xf numFmtId="0" fontId="7" fillId="25" borderId="6" xfId="0" applyFont="1" applyFill="1" applyBorder="1" applyAlignment="1">
      <alignment horizontal="center"/>
    </xf>
    <xf numFmtId="0" fontId="7" fillId="29" borderId="12" xfId="0" applyFont="1" applyFill="1" applyBorder="1" applyAlignment="1">
      <alignment horizontal="center"/>
    </xf>
    <xf numFmtId="0" fontId="7" fillId="29" borderId="6" xfId="0" applyFont="1" applyFill="1" applyBorder="1" applyAlignment="1">
      <alignment horizontal="center"/>
    </xf>
    <xf numFmtId="0" fontId="16" fillId="0" borderId="8" xfId="0" applyFont="1" applyBorder="1" applyAlignment="1">
      <alignment horizontal="left" wrapText="1"/>
    </xf>
    <xf numFmtId="0" fontId="11" fillId="0" borderId="0" xfId="0" applyFont="1" applyBorder="1" applyAlignment="1">
      <alignment horizontal="left" vertical="top" wrapText="1"/>
    </xf>
    <xf numFmtId="0" fontId="11" fillId="0" borderId="0" xfId="0" applyFont="1" applyAlignment="1">
      <alignment wrapText="1"/>
    </xf>
    <xf numFmtId="0" fontId="11" fillId="0" borderId="0" xfId="0" applyFont="1" applyFill="1" applyBorder="1" applyAlignment="1">
      <alignment horizontal="left" vertical="top" wrapText="1"/>
    </xf>
    <xf numFmtId="0" fontId="7" fillId="28" borderId="1" xfId="0" applyFont="1" applyFill="1" applyBorder="1" applyAlignment="1">
      <alignment horizontal="center" vertical="center" wrapText="1"/>
    </xf>
    <xf numFmtId="0" fontId="7" fillId="28" borderId="21" xfId="0" applyFont="1" applyFill="1" applyBorder="1" applyAlignment="1">
      <alignment horizontal="center" vertical="center" wrapText="1"/>
    </xf>
    <xf numFmtId="0" fontId="7" fillId="28" borderId="9" xfId="0" applyFont="1" applyFill="1" applyBorder="1" applyAlignment="1">
      <alignment horizontal="center" vertical="center" wrapText="1"/>
    </xf>
    <xf numFmtId="0" fontId="0" fillId="28" borderId="1" xfId="0" applyFill="1" applyBorder="1" applyAlignment="1">
      <alignment horizontal="center" vertical="center" wrapText="1"/>
    </xf>
    <xf numFmtId="0" fontId="12" fillId="0" borderId="0" xfId="0" applyFont="1" applyBorder="1" applyAlignment="1">
      <alignment wrapText="1"/>
    </xf>
    <xf numFmtId="0" fontId="7" fillId="29" borderId="12" xfId="0" applyFont="1" applyFill="1" applyBorder="1" applyAlignment="1">
      <alignment horizontal="center" vertical="center" wrapText="1"/>
    </xf>
    <xf numFmtId="0" fontId="7" fillId="29" borderId="6" xfId="0" applyFont="1" applyFill="1" applyBorder="1" applyAlignment="1">
      <alignment horizontal="center" vertical="center" wrapText="1"/>
    </xf>
    <xf numFmtId="0" fontId="7" fillId="28" borderId="20" xfId="0" applyFont="1" applyFill="1" applyBorder="1" applyAlignment="1">
      <alignment horizontal="center" vertical="center" wrapText="1"/>
    </xf>
    <xf numFmtId="0" fontId="7" fillId="28" borderId="0" xfId="0" applyFont="1" applyFill="1" applyBorder="1" applyAlignment="1">
      <alignment horizontal="center" vertical="center" wrapText="1"/>
    </xf>
    <xf numFmtId="0" fontId="7" fillId="28" borderId="8" xfId="0" applyFont="1" applyFill="1" applyBorder="1" applyAlignment="1">
      <alignment horizontal="center" vertical="center" wrapText="1"/>
    </xf>
    <xf numFmtId="0" fontId="7" fillId="28" borderId="11" xfId="0" applyFont="1" applyFill="1" applyBorder="1" applyAlignment="1">
      <alignment horizontal="center" vertical="center" wrapText="1"/>
    </xf>
    <xf numFmtId="0" fontId="7" fillId="17" borderId="20" xfId="0" applyFont="1" applyFill="1" applyBorder="1" applyAlignment="1">
      <alignment horizontal="center" wrapText="1"/>
    </xf>
    <xf numFmtId="0" fontId="7" fillId="17" borderId="0" xfId="0" applyFont="1" applyFill="1" applyBorder="1" applyAlignment="1">
      <alignment horizontal="center" wrapText="1"/>
    </xf>
    <xf numFmtId="0" fontId="7" fillId="29" borderId="22" xfId="0" applyFont="1" applyFill="1" applyBorder="1" applyAlignment="1">
      <alignment horizontal="center" vertical="center" wrapText="1"/>
    </xf>
    <xf numFmtId="0" fontId="67" fillId="29" borderId="20" xfId="0" applyFont="1" applyFill="1" applyBorder="1" applyAlignment="1">
      <alignment horizontal="center" vertical="center" wrapText="1"/>
    </xf>
    <xf numFmtId="0" fontId="16" fillId="0" borderId="0" xfId="0" applyFont="1" applyBorder="1" applyAlignment="1">
      <alignment horizontal="left" wrapText="1"/>
    </xf>
    <xf numFmtId="0" fontId="10" fillId="25" borderId="12" xfId="0" applyFont="1" applyFill="1" applyBorder="1" applyAlignment="1">
      <alignment horizontal="center" wrapText="1"/>
    </xf>
    <xf numFmtId="0" fontId="0" fillId="25" borderId="6" xfId="0" applyFill="1" applyBorder="1" applyAlignment="1">
      <alignment wrapText="1"/>
    </xf>
    <xf numFmtId="0" fontId="0" fillId="25" borderId="6" xfId="0" applyFill="1" applyBorder="1" applyAlignment="1">
      <alignment horizontal="center" vertical="center" wrapText="1"/>
    </xf>
    <xf numFmtId="0" fontId="7" fillId="17" borderId="20" xfId="0" applyFont="1" applyFill="1" applyBorder="1" applyAlignment="1">
      <alignment horizontal="center" vertical="center" wrapText="1"/>
    </xf>
    <xf numFmtId="49" fontId="7" fillId="17" borderId="20" xfId="0" applyNumberFormat="1" applyFont="1" applyFill="1" applyBorder="1" applyAlignment="1">
      <alignment horizontal="center" wrapText="1"/>
    </xf>
    <xf numFmtId="0" fontId="7" fillId="17" borderId="20" xfId="0" applyFont="1" applyFill="1" applyBorder="1" applyAlignment="1">
      <alignment horizontal="center"/>
    </xf>
    <xf numFmtId="0" fontId="12" fillId="0" borderId="20" xfId="0" applyFont="1" applyBorder="1" applyAlignment="1">
      <alignment horizontal="left" wrapText="1"/>
    </xf>
    <xf numFmtId="0" fontId="12" fillId="0" borderId="0" xfId="0" applyFont="1" applyBorder="1" applyAlignment="1">
      <alignment horizontal="left" wrapText="1"/>
    </xf>
    <xf numFmtId="0" fontId="7" fillId="25" borderId="1" xfId="0" applyFont="1" applyFill="1" applyBorder="1" applyAlignment="1">
      <alignment horizontal="center"/>
    </xf>
    <xf numFmtId="0" fontId="7" fillId="25" borderId="1" xfId="0" applyFont="1" applyFill="1" applyBorder="1" applyAlignment="1">
      <alignment horizontal="center" vertical="center"/>
    </xf>
    <xf numFmtId="0" fontId="63" fillId="25" borderId="1" xfId="0" applyFont="1" applyFill="1" applyBorder="1" applyAlignment="1">
      <alignment horizontal="center" vertical="center"/>
    </xf>
    <xf numFmtId="0" fontId="63" fillId="25" borderId="1" xfId="0" applyFont="1" applyFill="1" applyBorder="1" applyAlignment="1">
      <alignment horizontal="center" vertical="center" wrapText="1"/>
    </xf>
    <xf numFmtId="0" fontId="7" fillId="25" borderId="25" xfId="0" applyFont="1" applyFill="1" applyBorder="1" applyAlignment="1">
      <alignment horizontal="center" vertical="center"/>
    </xf>
    <xf numFmtId="0" fontId="7" fillId="25" borderId="18" xfId="0" applyFont="1" applyFill="1" applyBorder="1" applyAlignment="1">
      <alignment horizontal="center" vertical="center"/>
    </xf>
    <xf numFmtId="0" fontId="7" fillId="25" borderId="26" xfId="0" applyFont="1" applyFill="1" applyBorder="1" applyAlignment="1">
      <alignment horizontal="center" vertical="center"/>
    </xf>
    <xf numFmtId="0" fontId="63" fillId="25" borderId="12" xfId="0" applyFont="1" applyFill="1" applyBorder="1" applyAlignment="1">
      <alignment horizontal="center" vertical="center" wrapText="1"/>
    </xf>
    <xf numFmtId="0" fontId="7" fillId="25" borderId="49" xfId="0" applyFont="1" applyFill="1" applyBorder="1" applyAlignment="1">
      <alignment horizontal="center" vertical="center" wrapText="1"/>
    </xf>
    <xf numFmtId="0" fontId="7" fillId="25" borderId="50" xfId="0" applyFont="1" applyFill="1" applyBorder="1" applyAlignment="1">
      <alignment horizontal="center" vertical="center" wrapText="1"/>
    </xf>
    <xf numFmtId="0" fontId="0" fillId="25" borderId="51" xfId="0" applyFill="1" applyBorder="1" applyAlignment="1">
      <alignment horizontal="center" vertical="center" wrapText="1"/>
    </xf>
    <xf numFmtId="0" fontId="0" fillId="25" borderId="50" xfId="0" applyFill="1" applyBorder="1" applyAlignment="1">
      <alignment horizontal="center" vertical="center" wrapText="1"/>
    </xf>
    <xf numFmtId="0" fontId="7" fillId="25" borderId="46" xfId="0" applyFont="1" applyFill="1" applyBorder="1" applyAlignment="1">
      <alignment horizontal="center" vertical="center" wrapText="1"/>
    </xf>
    <xf numFmtId="0" fontId="7" fillId="29" borderId="47" xfId="0" applyFont="1" applyFill="1" applyBorder="1" applyAlignment="1">
      <alignment horizontal="center" wrapText="1"/>
    </xf>
    <xf numFmtId="0" fontId="7" fillId="29" borderId="44" xfId="0" applyFont="1" applyFill="1" applyBorder="1" applyAlignment="1">
      <alignment horizontal="center" wrapText="1"/>
    </xf>
    <xf numFmtId="0" fontId="16" fillId="0" borderId="48" xfId="0" applyFont="1" applyBorder="1" applyAlignment="1">
      <alignment horizontal="left" wrapText="1"/>
    </xf>
    <xf numFmtId="0" fontId="11" fillId="0" borderId="0" xfId="0" applyFont="1" applyAlignment="1">
      <alignment horizontal="left" wrapText="1"/>
    </xf>
    <xf numFmtId="0" fontId="0" fillId="0" borderId="0" xfId="0" applyAlignment="1">
      <alignment wrapText="1"/>
    </xf>
    <xf numFmtId="0" fontId="0" fillId="25" borderId="9" xfId="0" applyFill="1" applyBorder="1" applyAlignment="1">
      <alignment horizontal="center" vertical="center" wrapText="1"/>
    </xf>
    <xf numFmtId="0" fontId="16" fillId="0" borderId="48" xfId="0" applyFont="1" applyBorder="1" applyAlignment="1">
      <alignment wrapText="1"/>
    </xf>
    <xf numFmtId="0" fontId="9" fillId="0" borderId="0" xfId="0" applyFont="1" applyBorder="1" applyAlignment="1">
      <alignment wrapText="1"/>
    </xf>
    <xf numFmtId="0" fontId="9" fillId="0" borderId="48" xfId="0" applyFont="1" applyBorder="1" applyAlignment="1">
      <alignment wrapText="1"/>
    </xf>
    <xf numFmtId="0" fontId="0" fillId="29" borderId="6" xfId="0" applyFill="1" applyBorder="1" applyAlignment="1">
      <alignment horizontal="center" vertical="center" wrapText="1"/>
    </xf>
    <xf numFmtId="0" fontId="0" fillId="29" borderId="32" xfId="0" applyFill="1" applyBorder="1" applyAlignment="1">
      <alignment horizontal="center" vertical="center" wrapText="1"/>
    </xf>
    <xf numFmtId="0" fontId="0" fillId="25" borderId="42" xfId="0" applyFill="1" applyBorder="1" applyAlignment="1">
      <alignment horizontal="center" vertical="center" wrapText="1"/>
    </xf>
    <xf numFmtId="49" fontId="11" fillId="0" borderId="20" xfId="0" applyNumberFormat="1" applyFont="1" applyFill="1" applyBorder="1" applyAlignment="1">
      <alignment horizontal="left"/>
    </xf>
    <xf numFmtId="49" fontId="11" fillId="0" borderId="0" xfId="0" applyNumberFormat="1" applyFont="1" applyFill="1" applyBorder="1" applyAlignment="1">
      <alignment horizontal="left"/>
    </xf>
    <xf numFmtId="0" fontId="11" fillId="0" borderId="0" xfId="0" applyFont="1" applyAlignment="1">
      <alignment horizontal="left"/>
    </xf>
    <xf numFmtId="0" fontId="0" fillId="25" borderId="11" xfId="0" applyFill="1" applyBorder="1" applyAlignment="1">
      <alignment horizontal="center" vertical="center" wrapText="1"/>
    </xf>
    <xf numFmtId="0" fontId="7" fillId="25" borderId="25"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0" fillId="25" borderId="18" xfId="0" applyFill="1" applyBorder="1" applyAlignment="1">
      <alignment horizontal="left" vertical="center" wrapText="1"/>
    </xf>
    <xf numFmtId="0" fontId="0" fillId="0" borderId="26" xfId="0" applyBorder="1" applyAlignment="1">
      <alignment horizontal="left" vertical="center" wrapText="1"/>
    </xf>
    <xf numFmtId="0" fontId="16" fillId="0" borderId="0" xfId="0" applyFont="1" applyAlignment="1">
      <alignment horizontal="left" wrapText="1"/>
    </xf>
    <xf numFmtId="0" fontId="7" fillId="25" borderId="22" xfId="0" applyFont="1" applyFill="1" applyBorder="1" applyAlignment="1">
      <alignment horizontal="center" wrapText="1"/>
    </xf>
    <xf numFmtId="0" fontId="7" fillId="25" borderId="20" xfId="0" applyFont="1" applyFill="1" applyBorder="1" applyAlignment="1">
      <alignment horizontal="center" wrapText="1"/>
    </xf>
    <xf numFmtId="0" fontId="7" fillId="29" borderId="12" xfId="0" applyFont="1" applyFill="1" applyBorder="1" applyAlignment="1">
      <alignment horizontal="center" wrapText="1"/>
    </xf>
    <xf numFmtId="0" fontId="7" fillId="29" borderId="6" xfId="0" applyFont="1" applyFill="1" applyBorder="1" applyAlignment="1">
      <alignment horizontal="center" wrapText="1"/>
    </xf>
    <xf numFmtId="0" fontId="9" fillId="17" borderId="0" xfId="0" applyFont="1" applyFill="1" applyBorder="1" applyAlignment="1">
      <alignment horizontal="center" wrapText="1"/>
    </xf>
    <xf numFmtId="0" fontId="45" fillId="0" borderId="20" xfId="0" applyFont="1" applyBorder="1" applyAlignment="1">
      <alignment horizontal="left"/>
    </xf>
    <xf numFmtId="0" fontId="0" fillId="25" borderId="6" xfId="0" applyFill="1" applyBorder="1"/>
    <xf numFmtId="0" fontId="0" fillId="25" borderId="11" xfId="0" applyFill="1" applyBorder="1"/>
    <xf numFmtId="0" fontId="0" fillId="25" borderId="18" xfId="0" applyFill="1" applyBorder="1" applyAlignment="1">
      <alignment horizontal="center"/>
    </xf>
    <xf numFmtId="0" fontId="0" fillId="0" borderId="26" xfId="0" applyBorder="1" applyAlignment="1">
      <alignment horizontal="center"/>
    </xf>
    <xf numFmtId="0" fontId="0" fillId="0" borderId="0" xfId="0" applyBorder="1" applyAlignment="1">
      <alignment horizontal="left" wrapText="1"/>
    </xf>
    <xf numFmtId="0" fontId="12" fillId="0" borderId="20" xfId="0" applyFont="1" applyBorder="1" applyAlignment="1">
      <alignment horizontal="left" vertical="top" wrapText="1"/>
    </xf>
    <xf numFmtId="0" fontId="0" fillId="0" borderId="20" xfId="0" applyBorder="1" applyAlignment="1">
      <alignment horizontal="left" vertical="top" wrapText="1"/>
    </xf>
    <xf numFmtId="0" fontId="0" fillId="0" borderId="8" xfId="0" applyBorder="1" applyAlignment="1">
      <alignment wrapText="1"/>
    </xf>
    <xf numFmtId="0" fontId="1" fillId="25" borderId="12" xfId="0" applyFont="1" applyFill="1" applyBorder="1" applyAlignment="1">
      <alignment horizontal="center" wrapText="1"/>
    </xf>
    <xf numFmtId="0" fontId="1" fillId="25" borderId="6" xfId="0" applyFont="1" applyFill="1" applyBorder="1" applyAlignment="1">
      <alignment horizontal="center" wrapText="1"/>
    </xf>
    <xf numFmtId="0" fontId="0" fillId="29" borderId="6" xfId="0" applyFill="1" applyBorder="1" applyAlignment="1">
      <alignment horizontal="center" wrapText="1"/>
    </xf>
    <xf numFmtId="0" fontId="0" fillId="29" borderId="11" xfId="0" applyFill="1" applyBorder="1" applyAlignment="1">
      <alignment horizontal="center" wrapText="1"/>
    </xf>
    <xf numFmtId="0" fontId="16" fillId="0" borderId="8" xfId="0" applyFont="1" applyBorder="1" applyAlignment="1">
      <alignment wrapText="1"/>
    </xf>
    <xf numFmtId="0" fontId="0" fillId="25" borderId="26" xfId="0" applyFill="1" applyBorder="1" applyAlignment="1">
      <alignment horizontal="center" vertical="center" wrapText="1"/>
    </xf>
    <xf numFmtId="0" fontId="0" fillId="25" borderId="12" xfId="0" applyFill="1" applyBorder="1" applyAlignment="1">
      <alignment horizontal="center" vertical="center"/>
    </xf>
    <xf numFmtId="0" fontId="7" fillId="29" borderId="11" xfId="0" applyFont="1" applyFill="1" applyBorder="1" applyAlignment="1">
      <alignment horizontal="center" wrapText="1"/>
    </xf>
    <xf numFmtId="0" fontId="16" fillId="0" borderId="8" xfId="0" applyFont="1" applyBorder="1" applyAlignment="1">
      <alignment horizontal="left" vertical="top" wrapText="1"/>
    </xf>
    <xf numFmtId="0" fontId="70" fillId="0" borderId="8" xfId="0" applyFont="1" applyBorder="1" applyAlignment="1">
      <alignment horizontal="left" vertical="top" wrapText="1"/>
    </xf>
    <xf numFmtId="0" fontId="12" fillId="0" borderId="0" xfId="0" applyFont="1" applyAlignment="1">
      <alignment horizontal="left" wrapText="1"/>
    </xf>
    <xf numFmtId="0" fontId="9" fillId="25" borderId="22" xfId="0" applyFont="1" applyFill="1" applyBorder="1" applyAlignment="1">
      <alignment horizontal="center" vertical="center" wrapText="1"/>
    </xf>
    <xf numFmtId="0" fontId="9" fillId="25" borderId="27" xfId="0" applyFont="1" applyFill="1" applyBorder="1" applyAlignment="1">
      <alignment horizontal="center" vertical="center" wrapText="1"/>
    </xf>
    <xf numFmtId="0" fontId="7" fillId="25" borderId="22" xfId="0" applyFont="1" applyFill="1" applyBorder="1" applyAlignment="1">
      <alignment horizontal="center" vertical="center" wrapText="1"/>
    </xf>
    <xf numFmtId="1" fontId="7" fillId="25" borderId="12" xfId="80" applyNumberFormat="1" applyFont="1" applyFill="1" applyBorder="1" applyAlignment="1">
      <alignment horizontal="center" vertical="center" wrapText="1"/>
    </xf>
    <xf numFmtId="0" fontId="9" fillId="25" borderId="6" xfId="80" applyFill="1" applyBorder="1" applyAlignment="1">
      <alignment wrapText="1"/>
    </xf>
    <xf numFmtId="0" fontId="11" fillId="0" borderId="0" xfId="80" applyFont="1" applyAlignment="1">
      <alignment horizontal="left" wrapText="1"/>
    </xf>
    <xf numFmtId="0" fontId="9" fillId="0" borderId="0" xfId="80" applyAlignment="1">
      <alignment horizontal="left"/>
    </xf>
    <xf numFmtId="1" fontId="7" fillId="29" borderId="12" xfId="80" applyNumberFormat="1" applyFont="1" applyFill="1" applyBorder="1" applyAlignment="1">
      <alignment horizontal="center" vertical="center" wrapText="1"/>
    </xf>
    <xf numFmtId="1" fontId="7" fillId="29" borderId="6" xfId="80" applyNumberFormat="1" applyFont="1" applyFill="1" applyBorder="1" applyAlignment="1">
      <alignment horizontal="center" vertical="center" wrapText="1"/>
    </xf>
    <xf numFmtId="1" fontId="7" fillId="25" borderId="25" xfId="80" applyNumberFormat="1" applyFont="1" applyFill="1" applyBorder="1" applyAlignment="1">
      <alignment horizontal="center" vertical="center" wrapText="1"/>
    </xf>
    <xf numFmtId="1" fontId="7" fillId="25" borderId="18" xfId="80" applyNumberFormat="1" applyFont="1" applyFill="1" applyBorder="1" applyAlignment="1">
      <alignment horizontal="center" vertical="center" wrapText="1"/>
    </xf>
    <xf numFmtId="1" fontId="7" fillId="25" borderId="26" xfId="80" applyNumberFormat="1" applyFont="1" applyFill="1" applyBorder="1" applyAlignment="1">
      <alignment horizontal="center" vertical="center" wrapText="1"/>
    </xf>
    <xf numFmtId="1" fontId="7" fillId="30" borderId="20" xfId="80" applyNumberFormat="1" applyFont="1" applyFill="1" applyBorder="1" applyAlignment="1">
      <alignment horizontal="center" vertical="center" wrapText="1"/>
    </xf>
    <xf numFmtId="0" fontId="16" fillId="0" borderId="8" xfId="80" applyFont="1" applyBorder="1" applyAlignment="1">
      <alignment horizontal="left" wrapText="1"/>
    </xf>
    <xf numFmtId="0" fontId="7" fillId="0" borderId="7" xfId="0" applyFont="1" applyFill="1" applyBorder="1" applyAlignment="1">
      <alignment horizontal="center" vertical="center"/>
    </xf>
    <xf numFmtId="0" fontId="7" fillId="25" borderId="7" xfId="0" applyFont="1" applyFill="1" applyBorder="1" applyAlignment="1">
      <alignment horizontal="center" vertical="center"/>
    </xf>
    <xf numFmtId="0" fontId="7" fillId="29" borderId="21" xfId="0" applyFont="1" applyFill="1" applyBorder="1" applyAlignment="1">
      <alignment horizontal="center" wrapText="1"/>
    </xf>
    <xf numFmtId="0" fontId="7" fillId="29" borderId="9" xfId="0" applyFont="1" applyFill="1" applyBorder="1" applyAlignment="1">
      <alignment horizontal="center" wrapText="1"/>
    </xf>
    <xf numFmtId="0" fontId="7" fillId="25" borderId="21" xfId="0" applyFont="1" applyFill="1" applyBorder="1" applyAlignment="1">
      <alignment horizontal="center" wrapText="1"/>
    </xf>
    <xf numFmtId="0" fontId="7" fillId="25" borderId="9" xfId="0" applyFont="1" applyFill="1" applyBorder="1" applyAlignment="1">
      <alignment horizontal="center" wrapText="1"/>
    </xf>
    <xf numFmtId="0" fontId="7" fillId="0" borderId="18" xfId="0" applyFont="1" applyFill="1" applyBorder="1" applyAlignment="1">
      <alignment horizontal="center" vertical="center"/>
    </xf>
    <xf numFmtId="0" fontId="7" fillId="0" borderId="9" xfId="0" applyFont="1" applyFill="1" applyBorder="1" applyAlignment="1">
      <alignment horizontal="center" vertical="center"/>
    </xf>
    <xf numFmtId="0" fontId="0" fillId="0" borderId="20" xfId="0" applyBorder="1" applyAlignment="1"/>
    <xf numFmtId="0" fontId="7" fillId="25" borderId="1" xfId="0" applyFont="1" applyFill="1" applyBorder="1" applyAlignment="1">
      <alignment horizontal="center" wrapText="1"/>
    </xf>
    <xf numFmtId="0" fontId="7" fillId="29" borderId="22" xfId="0" applyFont="1" applyFill="1" applyBorder="1" applyAlignment="1">
      <alignment horizontal="center" wrapText="1"/>
    </xf>
    <xf numFmtId="0" fontId="7" fillId="29" borderId="27" xfId="0" applyFont="1" applyFill="1" applyBorder="1" applyAlignment="1">
      <alignment horizontal="center" wrapText="1"/>
    </xf>
    <xf numFmtId="0" fontId="7" fillId="25" borderId="11" xfId="0" applyFont="1" applyFill="1" applyBorder="1" applyAlignment="1">
      <alignment horizontal="center" wrapText="1"/>
    </xf>
    <xf numFmtId="0" fontId="7" fillId="25" borderId="11" xfId="0" applyFont="1" applyFill="1" applyBorder="1" applyAlignment="1">
      <alignment horizontal="center"/>
    </xf>
    <xf numFmtId="0" fontId="7" fillId="0" borderId="26" xfId="0" applyFont="1" applyFill="1" applyBorder="1" applyAlignment="1">
      <alignment horizontal="center" vertical="center"/>
    </xf>
    <xf numFmtId="0" fontId="0" fillId="0" borderId="0" xfId="0" applyBorder="1" applyAlignment="1"/>
    <xf numFmtId="0" fontId="10" fillId="29" borderId="12" xfId="0" applyFont="1" applyFill="1" applyBorder="1" applyAlignment="1">
      <alignment horizontal="center" wrapText="1"/>
    </xf>
    <xf numFmtId="0" fontId="10" fillId="29" borderId="6" xfId="0" applyFont="1" applyFill="1" applyBorder="1" applyAlignment="1">
      <alignment horizontal="center" wrapText="1"/>
    </xf>
    <xf numFmtId="0" fontId="10" fillId="25" borderId="6" xfId="0" applyFont="1" applyFill="1" applyBorder="1" applyAlignment="1">
      <alignment horizontal="center" wrapText="1"/>
    </xf>
    <xf numFmtId="0" fontId="10" fillId="17" borderId="20" xfId="0" applyFont="1" applyFill="1" applyBorder="1" applyAlignment="1">
      <alignment horizontal="center" wrapText="1"/>
    </xf>
    <xf numFmtId="168" fontId="10" fillId="17" borderId="20" xfId="0" applyNumberFormat="1" applyFont="1" applyFill="1" applyBorder="1" applyAlignment="1">
      <alignment horizontal="center" wrapText="1"/>
    </xf>
    <xf numFmtId="0" fontId="10" fillId="25" borderId="1" xfId="0" applyFont="1" applyFill="1" applyBorder="1" applyAlignment="1">
      <alignment horizontal="center" vertical="center" wrapText="1"/>
    </xf>
    <xf numFmtId="0" fontId="0" fillId="25" borderId="12" xfId="0" applyFill="1" applyBorder="1" applyAlignment="1">
      <alignment horizontal="center" vertical="center" wrapText="1"/>
    </xf>
    <xf numFmtId="0" fontId="0" fillId="0" borderId="18" xfId="0" applyBorder="1" applyAlignment="1">
      <alignment wrapText="1"/>
    </xf>
    <xf numFmtId="0" fontId="0" fillId="0" borderId="26" xfId="0" applyBorder="1" applyAlignment="1">
      <alignment wrapText="1"/>
    </xf>
    <xf numFmtId="0" fontId="11" fillId="0" borderId="0" xfId="0" applyFont="1" applyBorder="1" applyAlignment="1">
      <alignment wrapText="1"/>
    </xf>
    <xf numFmtId="0" fontId="10" fillId="25" borderId="12" xfId="0" applyFont="1" applyFill="1" applyBorder="1" applyAlignment="1">
      <alignment horizontal="center" vertical="center" wrapText="1"/>
    </xf>
    <xf numFmtId="0" fontId="0" fillId="29" borderId="1" xfId="0" applyFill="1" applyBorder="1" applyAlignment="1">
      <alignment horizontal="center" vertical="center" wrapText="1"/>
    </xf>
    <xf numFmtId="0" fontId="0" fillId="29" borderId="12" xfId="0" applyFill="1" applyBorder="1" applyAlignment="1">
      <alignment horizontal="center" vertical="center" wrapText="1"/>
    </xf>
    <xf numFmtId="2" fontId="10" fillId="17" borderId="20" xfId="0" applyNumberFormat="1" applyFont="1" applyFill="1" applyBorder="1" applyAlignment="1">
      <alignment horizontal="center" vertical="center" wrapText="1"/>
    </xf>
    <xf numFmtId="0" fontId="10" fillId="25" borderId="52" xfId="0" applyFont="1" applyFill="1" applyBorder="1" applyAlignment="1">
      <alignment horizontal="center" vertical="center" wrapText="1"/>
    </xf>
    <xf numFmtId="0" fontId="10" fillId="25" borderId="28" xfId="0" applyFont="1" applyFill="1" applyBorder="1" applyAlignment="1">
      <alignment horizontal="center" vertical="center" wrapText="1"/>
    </xf>
    <xf numFmtId="0" fontId="10" fillId="25" borderId="39" xfId="0" applyFont="1" applyFill="1" applyBorder="1" applyAlignment="1">
      <alignment horizontal="center" vertical="center" wrapText="1"/>
    </xf>
    <xf numFmtId="0" fontId="10" fillId="25" borderId="36" xfId="0" applyFont="1" applyFill="1" applyBorder="1" applyAlignment="1">
      <alignment horizontal="center" vertical="center" wrapText="1"/>
    </xf>
    <xf numFmtId="2" fontId="10" fillId="17" borderId="20" xfId="0" applyNumberFormat="1" applyFont="1" applyFill="1" applyBorder="1" applyAlignment="1">
      <alignment horizontal="center" wrapText="1"/>
    </xf>
    <xf numFmtId="2" fontId="7" fillId="17" borderId="20" xfId="0" applyNumberFormat="1" applyFont="1" applyFill="1" applyBorder="1" applyAlignment="1">
      <alignment horizontal="center" vertical="top" wrapText="1"/>
    </xf>
    <xf numFmtId="0" fontId="7" fillId="25" borderId="52" xfId="0" applyFont="1" applyFill="1" applyBorder="1" applyAlignment="1">
      <alignment horizontal="center" vertical="center" wrapText="1"/>
    </xf>
    <xf numFmtId="0" fontId="7" fillId="25" borderId="28" xfId="0" applyFont="1" applyFill="1" applyBorder="1" applyAlignment="1">
      <alignment horizontal="center" vertical="center" wrapText="1"/>
    </xf>
    <xf numFmtId="0" fontId="7" fillId="25" borderId="11" xfId="0" applyFont="1" applyFill="1" applyBorder="1" applyAlignment="1">
      <alignment horizontal="left" vertical="center" wrapText="1"/>
    </xf>
    <xf numFmtId="0" fontId="10" fillId="25" borderId="1" xfId="0" applyFont="1" applyFill="1" applyBorder="1" applyAlignment="1">
      <alignment horizontal="center" wrapText="1"/>
    </xf>
    <xf numFmtId="0" fontId="7" fillId="29" borderId="20" xfId="0" applyFont="1" applyFill="1" applyBorder="1" applyAlignment="1">
      <alignment horizontal="center" wrapText="1"/>
    </xf>
    <xf numFmtId="0" fontId="7" fillId="29" borderId="20" xfId="0" applyFont="1" applyFill="1" applyBorder="1" applyAlignment="1">
      <alignment horizontal="center"/>
    </xf>
    <xf numFmtId="1" fontId="19" fillId="29" borderId="20" xfId="0" applyNumberFormat="1" applyFont="1" applyFill="1" applyBorder="1" applyAlignment="1">
      <alignment horizontal="center"/>
    </xf>
    <xf numFmtId="1" fontId="10" fillId="29" borderId="20" xfId="0" applyNumberFormat="1" applyFont="1" applyFill="1" applyBorder="1" applyAlignment="1">
      <alignment horizontal="center" wrapText="1"/>
    </xf>
    <xf numFmtId="0" fontId="51" fillId="0" borderId="0" xfId="0" applyFont="1" applyBorder="1" applyAlignment="1">
      <alignment horizontal="left" wrapText="1"/>
    </xf>
    <xf numFmtId="0" fontId="64" fillId="0" borderId="20" xfId="0" applyFont="1" applyBorder="1" applyAlignment="1">
      <alignment horizontal="left" wrapText="1"/>
    </xf>
    <xf numFmtId="0" fontId="7" fillId="25" borderId="26" xfId="0" applyFont="1" applyFill="1" applyBorder="1" applyAlignment="1">
      <alignment horizontal="left" vertical="center" wrapText="1"/>
    </xf>
    <xf numFmtId="0" fontId="10" fillId="25" borderId="22" xfId="0" applyFont="1" applyFill="1" applyBorder="1" applyAlignment="1">
      <alignment horizontal="center" wrapText="1"/>
    </xf>
    <xf numFmtId="0" fontId="10" fillId="25" borderId="20" xfId="0" applyFont="1" applyFill="1" applyBorder="1" applyAlignment="1">
      <alignment horizontal="center" wrapText="1"/>
    </xf>
    <xf numFmtId="0" fontId="10" fillId="25" borderId="6" xfId="0" applyFont="1" applyFill="1" applyBorder="1" applyAlignment="1">
      <alignment horizontal="center" vertical="center" wrapText="1"/>
    </xf>
    <xf numFmtId="0" fontId="10" fillId="25" borderId="11" xfId="0" applyFont="1" applyFill="1" applyBorder="1" applyAlignment="1">
      <alignment horizontal="center" vertical="center" wrapText="1"/>
    </xf>
  </cellXfs>
  <cellStyles count="114">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2" xfId="29" builtinId="33" customBuiltin="1"/>
    <cellStyle name="Akzent3" xfId="30" builtinId="37" customBuiltin="1"/>
    <cellStyle name="Akzent4" xfId="31" builtinId="41" customBuiltin="1"/>
    <cellStyle name="Akzent5" xfId="32" builtinId="45" customBuiltin="1"/>
    <cellStyle name="Akzent6" xfId="33" builtinId="49" customBuiltin="1"/>
    <cellStyle name="Ausgabe" xfId="34" builtinId="21" customBuiltin="1"/>
    <cellStyle name="Berechnung" xfId="35" builtinId="22" customBuiltin="1"/>
    <cellStyle name="bin" xfId="36"/>
    <cellStyle name="cell" xfId="37"/>
    <cellStyle name="ColCodes" xfId="38"/>
    <cellStyle name="ColTitles" xfId="39"/>
    <cellStyle name="ColTitles 2" xfId="40"/>
    <cellStyle name="column" xfId="41"/>
    <cellStyle name="Comma [0]_B3.1a" xfId="42"/>
    <cellStyle name="Comma_B3.1a" xfId="43"/>
    <cellStyle name="Currency [0]_B3.1a" xfId="44"/>
    <cellStyle name="Currency_B3.1a" xfId="45"/>
    <cellStyle name="DataEntryCells" xfId="46"/>
    <cellStyle name="Eingabe" xfId="47" builtinId="20" customBuiltin="1"/>
    <cellStyle name="Ergebnis" xfId="48" builtinId="25" customBuiltin="1"/>
    <cellStyle name="Erklärender Text" xfId="49" builtinId="53" customBuiltin="1"/>
    <cellStyle name="Euro" xfId="50"/>
    <cellStyle name="Euro 2" xfId="51"/>
    <cellStyle name="formula" xfId="52"/>
    <cellStyle name="gap" xfId="53"/>
    <cellStyle name="gap 2" xfId="54"/>
    <cellStyle name="GreyBackground" xfId="55"/>
    <cellStyle name="Gut" xfId="56" builtinId="26" customBuiltin="1"/>
    <cellStyle name="Hyperlink" xfId="57" builtinId="8"/>
    <cellStyle name="ISC" xfId="58"/>
    <cellStyle name="ISC 2" xfId="59"/>
    <cellStyle name="Komma" xfId="60" builtinId="3"/>
    <cellStyle name="level1a" xfId="61"/>
    <cellStyle name="level2" xfId="62"/>
    <cellStyle name="level2a" xfId="63"/>
    <cellStyle name="level3" xfId="64"/>
    <cellStyle name="Neutral" xfId="65" builtinId="28" customBuiltin="1"/>
    <cellStyle name="Normal 2 2" xfId="66"/>
    <cellStyle name="Normal 2 2 2" xfId="67"/>
    <cellStyle name="Normal_1997-enrl" xfId="68"/>
    <cellStyle name="Notiz" xfId="69" builtinId="10" customBuiltin="1"/>
    <cellStyle name="Percent 2" xfId="70"/>
    <cellStyle name="Percent_1 SubOverv.USd" xfId="71"/>
    <cellStyle name="row" xfId="72"/>
    <cellStyle name="RowCodes" xfId="73"/>
    <cellStyle name="Row-Col Headings" xfId="74"/>
    <cellStyle name="RowTitles_CENTRAL_GOVT" xfId="75"/>
    <cellStyle name="RowTitles-Col2" xfId="76"/>
    <cellStyle name="RowTitles-Detail" xfId="77"/>
    <cellStyle name="Schlecht" xfId="78" builtinId="27" customBuiltin="1"/>
    <cellStyle name="Standard" xfId="0" builtinId="0"/>
    <cellStyle name="Standard 2" xfId="79"/>
    <cellStyle name="Standard 2 10" xfId="80"/>
    <cellStyle name="Standard 2 11" xfId="81"/>
    <cellStyle name="Standard 2 12" xfId="82"/>
    <cellStyle name="Standard 2 12 2" xfId="83"/>
    <cellStyle name="Standard 2 13" xfId="84"/>
    <cellStyle name="Standard 2 14" xfId="85"/>
    <cellStyle name="Standard 2 2" xfId="86"/>
    <cellStyle name="Standard 2 3" xfId="87"/>
    <cellStyle name="Standard 2 4" xfId="88"/>
    <cellStyle name="Standard 2 5" xfId="89"/>
    <cellStyle name="Standard 2 6" xfId="90"/>
    <cellStyle name="Standard 2 7" xfId="91"/>
    <cellStyle name="Standard 2 8" xfId="92"/>
    <cellStyle name="Standard 2 9" xfId="93"/>
    <cellStyle name="Standard 2_h4 3" xfId="94"/>
    <cellStyle name="Standard 3" xfId="95"/>
    <cellStyle name="Standard 4" xfId="96"/>
    <cellStyle name="Standard 4 2" xfId="97"/>
    <cellStyle name="Standard 4 3" xfId="98"/>
    <cellStyle name="Standard 4 4" xfId="99"/>
    <cellStyle name="Standard 4 5" xfId="100"/>
    <cellStyle name="Standard 4 6" xfId="101"/>
    <cellStyle name="Standard 4 7" xfId="102"/>
    <cellStyle name="Standard 4 8" xfId="103"/>
    <cellStyle name="temp" xfId="104"/>
    <cellStyle name="title1" xfId="105"/>
    <cellStyle name="Überschrift" xfId="106" builtinId="15" customBuiltin="1"/>
    <cellStyle name="Überschrift 1" xfId="107" builtinId="16" customBuiltin="1"/>
    <cellStyle name="Überschrift 2" xfId="108" builtinId="17" customBuiltin="1"/>
    <cellStyle name="Überschrift 3" xfId="109" builtinId="18" customBuiltin="1"/>
    <cellStyle name="Überschrift 4" xfId="110" builtinId="19" customBuiltin="1"/>
    <cellStyle name="Verknüpfte Zelle" xfId="111" builtinId="24" customBuiltin="1"/>
    <cellStyle name="Warnender Text" xfId="112" builtinId="11" customBuiltin="1"/>
    <cellStyle name="Zelle überprüfen" xfId="113" builtinId="23" customBuiltin="1"/>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314325</xdr:rowOff>
    </xdr:from>
    <xdr:to>
      <xdr:col>8</xdr:col>
      <xdr:colOff>666750</xdr:colOff>
      <xdr:row>46</xdr:row>
      <xdr:rowOff>19050</xdr:rowOff>
    </xdr:to>
    <xdr:pic>
      <xdr:nvPicPr>
        <xdr:cNvPr id="1026"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8175"/>
          <a:ext cx="6296025" cy="705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pageSetUpPr fitToPage="1"/>
  </sheetPr>
  <dimension ref="A1:N47"/>
  <sheetViews>
    <sheetView tabSelected="1" zoomScaleNormal="100" workbookViewId="0">
      <selection activeCell="A2" sqref="A2"/>
    </sheetView>
  </sheetViews>
  <sheetFormatPr baseColWidth="10" defaultRowHeight="12.75"/>
  <sheetData>
    <row r="1" spans="1:14" ht="15" customHeight="1">
      <c r="A1" s="3"/>
      <c r="B1" s="4"/>
      <c r="C1" s="4"/>
      <c r="D1" s="4"/>
      <c r="E1" s="4"/>
      <c r="F1" s="4"/>
      <c r="G1" s="4"/>
      <c r="H1" s="4"/>
      <c r="I1" s="4"/>
      <c r="J1" s="4"/>
      <c r="K1" s="4"/>
      <c r="L1" s="4"/>
      <c r="M1" s="4"/>
      <c r="N1" s="4"/>
    </row>
    <row r="2" spans="1:14" ht="15" customHeight="1">
      <c r="A2" s="3" t="s">
        <v>306</v>
      </c>
      <c r="B2" s="4"/>
      <c r="C2" s="4"/>
      <c r="D2" s="7"/>
      <c r="E2" s="7"/>
      <c r="F2" s="7"/>
      <c r="G2" s="7"/>
      <c r="H2" s="7"/>
      <c r="I2" s="7"/>
      <c r="J2" s="7"/>
      <c r="K2" s="7"/>
      <c r="L2" s="7"/>
      <c r="M2" s="7"/>
      <c r="N2" s="4"/>
    </row>
    <row r="3" spans="1:14" ht="15" customHeight="1">
      <c r="A3" s="3"/>
      <c r="B3" s="4"/>
      <c r="C3" s="4"/>
      <c r="D3" s="1"/>
      <c r="E3" s="1"/>
      <c r="F3" s="1"/>
      <c r="G3" s="1"/>
      <c r="H3" s="1"/>
      <c r="I3" s="1"/>
      <c r="J3" s="1"/>
      <c r="K3" s="1"/>
      <c r="L3" s="1"/>
      <c r="M3" s="1"/>
    </row>
    <row r="4" spans="1:14" ht="15" customHeight="1">
      <c r="A4" s="5" t="s">
        <v>307</v>
      </c>
      <c r="B4" s="4"/>
      <c r="C4" s="4"/>
      <c r="D4" s="1"/>
      <c r="E4" s="1"/>
      <c r="F4" s="1"/>
      <c r="G4" s="1"/>
      <c r="H4" s="1"/>
      <c r="I4" s="1"/>
      <c r="J4" s="1"/>
      <c r="K4" s="1"/>
      <c r="L4" s="1"/>
      <c r="M4" s="1"/>
      <c r="N4" s="4"/>
    </row>
    <row r="5" spans="1:14" ht="15" customHeight="1">
      <c r="A5" s="5"/>
      <c r="B5" s="4"/>
      <c r="C5" s="4"/>
      <c r="D5" s="1"/>
      <c r="E5" s="1"/>
      <c r="F5" s="1"/>
      <c r="G5" s="1"/>
      <c r="H5" s="1"/>
      <c r="I5" s="1"/>
      <c r="J5" s="1"/>
      <c r="K5" s="1"/>
      <c r="L5" s="1"/>
      <c r="M5" s="1"/>
      <c r="N5" s="4"/>
    </row>
    <row r="6" spans="1:14" ht="15" customHeight="1">
      <c r="A6" s="498" t="s">
        <v>440</v>
      </c>
      <c r="B6" s="498"/>
      <c r="C6" s="498"/>
      <c r="D6" s="498"/>
      <c r="E6" s="498"/>
      <c r="F6" s="498"/>
      <c r="G6" s="498"/>
      <c r="H6" s="498"/>
      <c r="I6" s="498"/>
      <c r="J6" s="498"/>
      <c r="K6" s="498"/>
      <c r="L6" s="1"/>
      <c r="M6" s="1"/>
      <c r="N6" s="7"/>
    </row>
    <row r="7" spans="1:14" ht="15" customHeight="1">
      <c r="A7" s="499" t="s">
        <v>156</v>
      </c>
      <c r="B7" s="499"/>
      <c r="C7" s="499"/>
      <c r="D7" s="499"/>
      <c r="E7" s="499"/>
      <c r="F7" s="499"/>
      <c r="G7" s="499"/>
      <c r="H7" s="499"/>
      <c r="I7" s="499"/>
      <c r="J7" s="499"/>
      <c r="K7" s="499"/>
      <c r="L7" s="1"/>
      <c r="M7" s="1"/>
      <c r="N7" s="1"/>
    </row>
    <row r="8" spans="1:14" ht="15" customHeight="1">
      <c r="A8" s="499" t="s">
        <v>442</v>
      </c>
      <c r="B8" s="499"/>
      <c r="C8" s="499"/>
      <c r="D8" s="499"/>
      <c r="E8" s="499"/>
      <c r="F8" s="499"/>
      <c r="G8" s="499"/>
      <c r="H8" s="499"/>
      <c r="I8" s="499"/>
      <c r="J8" s="499"/>
      <c r="K8" s="499"/>
      <c r="L8" s="1"/>
      <c r="M8" s="1"/>
      <c r="N8" s="1"/>
    </row>
    <row r="9" spans="1:14" ht="15" customHeight="1">
      <c r="A9" s="499" t="s">
        <v>441</v>
      </c>
      <c r="B9" s="499"/>
      <c r="C9" s="499"/>
      <c r="D9" s="499"/>
      <c r="E9" s="499"/>
      <c r="F9" s="499"/>
      <c r="G9" s="499"/>
      <c r="H9" s="499"/>
      <c r="I9" s="499"/>
      <c r="J9" s="499"/>
      <c r="K9" s="499"/>
      <c r="L9" s="1"/>
      <c r="M9" s="1"/>
      <c r="N9" s="1"/>
    </row>
    <row r="10" spans="1:14" ht="30" customHeight="1">
      <c r="A10" s="500" t="s">
        <v>443</v>
      </c>
      <c r="B10" s="500"/>
      <c r="C10" s="500"/>
      <c r="D10" s="500"/>
      <c r="E10" s="500"/>
      <c r="F10" s="500"/>
      <c r="G10" s="500"/>
      <c r="H10" s="500"/>
      <c r="I10" s="500"/>
      <c r="J10" s="500"/>
      <c r="K10" s="500"/>
      <c r="L10" s="7"/>
      <c r="M10" s="7"/>
      <c r="N10" s="1"/>
    </row>
    <row r="11" spans="1:14" ht="30" customHeight="1">
      <c r="A11" s="500" t="s">
        <v>444</v>
      </c>
      <c r="B11" s="500"/>
      <c r="C11" s="500"/>
      <c r="D11" s="500"/>
      <c r="E11" s="500"/>
      <c r="F11" s="500"/>
      <c r="G11" s="500"/>
      <c r="H11" s="500"/>
      <c r="I11" s="500"/>
      <c r="J11" s="500"/>
      <c r="K11" s="500"/>
      <c r="N11" s="1"/>
    </row>
    <row r="12" spans="1:14" ht="15" customHeight="1">
      <c r="A12" s="440"/>
      <c r="B12" s="1"/>
      <c r="C12" s="1"/>
      <c r="N12" s="1"/>
    </row>
    <row r="13" spans="1:14" ht="15" customHeight="1">
      <c r="A13" s="2"/>
      <c r="B13" s="1"/>
      <c r="C13" s="1"/>
      <c r="D13" s="1"/>
      <c r="E13" s="1"/>
      <c r="F13" s="1"/>
      <c r="G13" s="1"/>
      <c r="H13" s="1"/>
      <c r="I13" s="1"/>
      <c r="J13" s="1"/>
      <c r="K13" s="1"/>
      <c r="L13" s="1"/>
      <c r="M13" s="1"/>
      <c r="N13" s="1"/>
    </row>
    <row r="14" spans="1:14" ht="15" customHeight="1">
      <c r="A14" s="6" t="s">
        <v>308</v>
      </c>
      <c r="B14" s="7"/>
      <c r="C14" s="7"/>
      <c r="D14" s="1"/>
      <c r="E14" s="1"/>
      <c r="F14" s="1"/>
      <c r="G14" s="1"/>
      <c r="H14" s="1"/>
      <c r="I14" s="1"/>
      <c r="J14" s="1"/>
      <c r="K14" s="1"/>
      <c r="L14" s="1"/>
      <c r="M14" s="1"/>
      <c r="N14" s="7"/>
    </row>
    <row r="15" spans="1:14" ht="15" customHeight="1">
      <c r="D15" s="1"/>
      <c r="E15" s="1"/>
      <c r="F15" s="1"/>
      <c r="G15" s="1"/>
      <c r="H15" s="1"/>
      <c r="I15" s="1"/>
      <c r="J15" s="1"/>
      <c r="K15" s="1"/>
      <c r="L15" s="1"/>
      <c r="M15" s="1"/>
    </row>
    <row r="16" spans="1:14" ht="15" customHeight="1">
      <c r="A16" s="499" t="s">
        <v>24</v>
      </c>
      <c r="B16" s="499"/>
      <c r="C16" s="499"/>
      <c r="D16" s="499"/>
      <c r="E16" s="499"/>
      <c r="F16" s="499"/>
      <c r="G16" s="499"/>
      <c r="H16" s="499"/>
      <c r="I16" s="499"/>
      <c r="J16" s="499"/>
      <c r="K16" s="499"/>
      <c r="L16" s="1"/>
      <c r="M16" s="1"/>
      <c r="N16" s="1"/>
    </row>
    <row r="17" spans="1:14" ht="30" customHeight="1">
      <c r="A17" s="500" t="s">
        <v>445</v>
      </c>
      <c r="B17" s="500"/>
      <c r="C17" s="500"/>
      <c r="D17" s="500"/>
      <c r="E17" s="500"/>
      <c r="F17" s="500"/>
      <c r="G17" s="500"/>
      <c r="H17" s="500"/>
      <c r="I17" s="500"/>
      <c r="J17" s="500"/>
      <c r="K17" s="500"/>
      <c r="L17" s="4"/>
      <c r="M17" s="4"/>
      <c r="N17" s="1"/>
    </row>
    <row r="18" spans="1:14" ht="15" customHeight="1">
      <c r="A18" s="499" t="s">
        <v>446</v>
      </c>
      <c r="B18" s="499"/>
      <c r="C18" s="499"/>
      <c r="D18" s="499"/>
      <c r="E18" s="499"/>
      <c r="F18" s="499"/>
      <c r="G18" s="499"/>
      <c r="H18" s="499"/>
      <c r="I18" s="499"/>
      <c r="J18" s="499"/>
      <c r="K18" s="499"/>
      <c r="L18" s="4"/>
      <c r="M18" s="4"/>
      <c r="N18" s="1"/>
    </row>
    <row r="19" spans="1:14" ht="15" customHeight="1">
      <c r="A19" s="499" t="s">
        <v>447</v>
      </c>
      <c r="B19" s="499"/>
      <c r="C19" s="499"/>
      <c r="D19" s="499"/>
      <c r="E19" s="499"/>
      <c r="F19" s="499"/>
      <c r="G19" s="499"/>
      <c r="H19" s="499"/>
      <c r="I19" s="499"/>
      <c r="J19" s="499"/>
      <c r="K19" s="499"/>
      <c r="L19" s="4"/>
      <c r="M19" s="4"/>
      <c r="N19" s="1"/>
    </row>
    <row r="20" spans="1:14" ht="15" customHeight="1">
      <c r="A20" s="498" t="s">
        <v>449</v>
      </c>
      <c r="B20" s="498"/>
      <c r="C20" s="498"/>
      <c r="D20" s="498"/>
      <c r="E20" s="498"/>
      <c r="F20" s="498"/>
      <c r="G20" s="498"/>
      <c r="H20" s="498"/>
      <c r="I20" s="498"/>
      <c r="J20" s="498"/>
      <c r="K20" s="498"/>
      <c r="L20" s="4"/>
      <c r="M20" s="4"/>
      <c r="N20" s="4"/>
    </row>
    <row r="21" spans="1:14" ht="15" customHeight="1">
      <c r="A21" s="499" t="s">
        <v>450</v>
      </c>
      <c r="B21" s="499"/>
      <c r="C21" s="499"/>
      <c r="D21" s="499"/>
      <c r="E21" s="499"/>
      <c r="F21" s="499"/>
      <c r="G21" s="499"/>
      <c r="H21" s="499"/>
      <c r="I21" s="499"/>
      <c r="J21" s="499"/>
      <c r="K21" s="499"/>
      <c r="L21" s="4"/>
      <c r="M21" s="4"/>
      <c r="N21" s="4"/>
    </row>
    <row r="22" spans="1:14" ht="15" customHeight="1">
      <c r="A22" s="499" t="s">
        <v>451</v>
      </c>
      <c r="B22" s="499"/>
      <c r="C22" s="499"/>
      <c r="D22" s="499"/>
      <c r="E22" s="499"/>
      <c r="F22" s="499"/>
      <c r="G22" s="499"/>
      <c r="H22" s="499"/>
      <c r="I22" s="499"/>
      <c r="J22" s="499"/>
      <c r="K22" s="499"/>
      <c r="L22" s="4"/>
      <c r="M22" s="4"/>
      <c r="N22" s="4"/>
    </row>
    <row r="23" spans="1:14" ht="15" customHeight="1">
      <c r="A23" s="499" t="s">
        <v>452</v>
      </c>
      <c r="B23" s="499"/>
      <c r="C23" s="499"/>
      <c r="D23" s="499"/>
      <c r="E23" s="499"/>
      <c r="F23" s="499"/>
      <c r="G23" s="499"/>
      <c r="H23" s="499"/>
      <c r="I23" s="499"/>
      <c r="J23" s="499"/>
      <c r="K23" s="499"/>
      <c r="L23" s="4"/>
      <c r="M23" s="4"/>
      <c r="N23" s="4"/>
    </row>
    <row r="24" spans="1:14" ht="15" customHeight="1">
      <c r="A24" s="499" t="s">
        <v>453</v>
      </c>
      <c r="B24" s="499"/>
      <c r="C24" s="499"/>
      <c r="D24" s="499"/>
      <c r="E24" s="499"/>
      <c r="F24" s="499"/>
      <c r="G24" s="499"/>
      <c r="H24" s="499"/>
      <c r="I24" s="499"/>
      <c r="J24" s="499"/>
      <c r="K24" s="499"/>
      <c r="L24" s="448"/>
      <c r="M24" s="4"/>
      <c r="N24" s="4"/>
    </row>
    <row r="25" spans="1:14" ht="30" customHeight="1">
      <c r="A25" s="500" t="s">
        <v>455</v>
      </c>
      <c r="B25" s="500"/>
      <c r="C25" s="500"/>
      <c r="D25" s="500"/>
      <c r="E25" s="500"/>
      <c r="F25" s="500"/>
      <c r="G25" s="500"/>
      <c r="H25" s="500"/>
      <c r="I25" s="500"/>
      <c r="J25" s="500"/>
      <c r="K25" s="500"/>
      <c r="L25" s="4"/>
      <c r="M25" s="4"/>
      <c r="N25" s="4"/>
    </row>
    <row r="26" spans="1:14" ht="30" customHeight="1">
      <c r="A26" s="500" t="s">
        <v>456</v>
      </c>
      <c r="B26" s="500"/>
      <c r="C26" s="500"/>
      <c r="D26" s="500"/>
      <c r="E26" s="500"/>
      <c r="F26" s="500"/>
      <c r="G26" s="500"/>
      <c r="H26" s="500"/>
      <c r="I26" s="500"/>
      <c r="J26" s="500"/>
      <c r="K26" s="500"/>
      <c r="L26" s="4"/>
      <c r="M26" s="4"/>
      <c r="N26" s="4"/>
    </row>
    <row r="27" spans="1:14" ht="15" customHeight="1">
      <c r="A27" s="499" t="s">
        <v>457</v>
      </c>
      <c r="B27" s="499"/>
      <c r="C27" s="499"/>
      <c r="D27" s="499"/>
      <c r="E27" s="499"/>
      <c r="F27" s="499"/>
      <c r="G27" s="499"/>
      <c r="H27" s="499"/>
      <c r="I27" s="499"/>
      <c r="J27" s="499"/>
      <c r="K27" s="499"/>
      <c r="L27" s="4"/>
      <c r="M27" s="4"/>
      <c r="N27" s="4"/>
    </row>
    <row r="28" spans="1:14" ht="15" customHeight="1">
      <c r="A28" s="499" t="s">
        <v>458</v>
      </c>
      <c r="B28" s="499"/>
      <c r="C28" s="499"/>
      <c r="D28" s="499"/>
      <c r="E28" s="499"/>
      <c r="F28" s="499"/>
      <c r="G28" s="499"/>
      <c r="H28" s="499"/>
      <c r="I28" s="499"/>
      <c r="J28" s="499"/>
      <c r="K28" s="499"/>
      <c r="L28" s="4"/>
      <c r="M28" s="4"/>
      <c r="N28" s="4"/>
    </row>
    <row r="29" spans="1:14" ht="30" customHeight="1">
      <c r="A29" s="500" t="s">
        <v>459</v>
      </c>
      <c r="B29" s="500"/>
      <c r="C29" s="500"/>
      <c r="D29" s="500"/>
      <c r="E29" s="500"/>
      <c r="F29" s="500"/>
      <c r="G29" s="500"/>
      <c r="H29" s="500"/>
      <c r="I29" s="500"/>
      <c r="J29" s="500"/>
      <c r="K29" s="500"/>
      <c r="L29" s="4"/>
      <c r="M29" s="4"/>
      <c r="N29" s="4"/>
    </row>
    <row r="30" spans="1:14" ht="30" customHeight="1">
      <c r="A30" s="500" t="s">
        <v>460</v>
      </c>
      <c r="B30" s="500"/>
      <c r="C30" s="500"/>
      <c r="D30" s="500"/>
      <c r="E30" s="500"/>
      <c r="F30" s="500"/>
      <c r="G30" s="500"/>
      <c r="H30" s="500"/>
      <c r="I30" s="500"/>
      <c r="J30" s="500"/>
      <c r="K30" s="500"/>
      <c r="L30" s="437"/>
      <c r="M30" s="4"/>
      <c r="N30" s="4"/>
    </row>
    <row r="31" spans="1:14" ht="30" customHeight="1">
      <c r="A31" s="500" t="s">
        <v>18</v>
      </c>
      <c r="B31" s="500"/>
      <c r="C31" s="500"/>
      <c r="D31" s="500"/>
      <c r="E31" s="500"/>
      <c r="F31" s="500"/>
      <c r="G31" s="500"/>
      <c r="H31" s="500"/>
      <c r="I31" s="500"/>
      <c r="J31" s="500"/>
      <c r="K31" s="500"/>
      <c r="L31" s="437"/>
      <c r="M31" s="4"/>
      <c r="N31" s="4"/>
    </row>
    <row r="32" spans="1:14" ht="15" customHeight="1">
      <c r="A32" s="442"/>
      <c r="H32" s="437"/>
      <c r="I32" s="437"/>
      <c r="J32" s="437"/>
      <c r="K32" s="437"/>
      <c r="L32" s="437"/>
      <c r="M32" s="4"/>
      <c r="N32" s="4"/>
    </row>
    <row r="33" spans="1:14" ht="15" customHeight="1">
      <c r="H33" s="4"/>
      <c r="I33" s="4"/>
      <c r="J33" s="4"/>
      <c r="K33" s="4"/>
      <c r="L33" s="4"/>
      <c r="M33" s="4"/>
      <c r="N33" s="4"/>
    </row>
    <row r="34" spans="1:14" ht="15" customHeight="1">
      <c r="A34" s="8" t="s">
        <v>309</v>
      </c>
      <c r="D34" s="438"/>
      <c r="E34" s="438"/>
      <c r="F34" s="438"/>
      <c r="G34" s="438"/>
      <c r="N34" s="4"/>
    </row>
    <row r="35" spans="1:14" ht="15" customHeight="1">
      <c r="A35" s="8"/>
      <c r="D35" s="438"/>
      <c r="E35" s="438"/>
      <c r="F35" s="438"/>
      <c r="G35" s="438"/>
    </row>
    <row r="36" spans="1:14" ht="15" customHeight="1">
      <c r="A36" s="9" t="s">
        <v>310</v>
      </c>
      <c r="B36" s="438" t="s">
        <v>311</v>
      </c>
      <c r="C36" s="438"/>
      <c r="D36" s="438"/>
      <c r="E36" s="438"/>
      <c r="F36" s="438"/>
      <c r="G36" s="438"/>
    </row>
    <row r="37" spans="1:14" ht="15" customHeight="1">
      <c r="A37" s="10">
        <v>0</v>
      </c>
      <c r="B37" s="438" t="s">
        <v>312</v>
      </c>
      <c r="C37" s="438"/>
      <c r="D37" s="438"/>
      <c r="E37" s="438"/>
      <c r="F37" s="438"/>
      <c r="G37" s="438"/>
    </row>
    <row r="38" spans="1:14" ht="15" customHeight="1">
      <c r="A38" s="9" t="s">
        <v>313</v>
      </c>
      <c r="B38" s="438" t="s">
        <v>314</v>
      </c>
      <c r="C38" s="438"/>
      <c r="D38" s="438"/>
      <c r="E38" s="438"/>
      <c r="F38" s="438"/>
      <c r="G38" s="438"/>
    </row>
    <row r="39" spans="1:14" ht="15" customHeight="1">
      <c r="A39" s="10" t="s">
        <v>315</v>
      </c>
      <c r="B39" s="438" t="s">
        <v>316</v>
      </c>
      <c r="C39" s="438"/>
      <c r="D39" s="438"/>
      <c r="E39" s="438"/>
      <c r="F39" s="438"/>
      <c r="G39" s="438"/>
    </row>
    <row r="40" spans="1:14" ht="15" customHeight="1">
      <c r="A40" s="11" t="s">
        <v>317</v>
      </c>
      <c r="B40" s="438" t="s">
        <v>318</v>
      </c>
      <c r="C40" s="438"/>
    </row>
    <row r="41" spans="1:14" ht="15" customHeight="1">
      <c r="A41" s="10" t="s">
        <v>319</v>
      </c>
      <c r="B41" s="438" t="s">
        <v>320</v>
      </c>
      <c r="C41" s="438"/>
      <c r="D41" s="439"/>
      <c r="E41" s="439"/>
      <c r="F41" s="439"/>
    </row>
    <row r="42" spans="1:14" ht="15" customHeight="1">
      <c r="A42" s="10" t="s">
        <v>321</v>
      </c>
      <c r="B42" s="438" t="s">
        <v>322</v>
      </c>
      <c r="C42" s="438"/>
    </row>
    <row r="43" spans="1:14" ht="15" customHeight="1">
      <c r="A43" s="439"/>
      <c r="B43" s="12"/>
      <c r="C43" s="12"/>
      <c r="D43" s="437"/>
      <c r="E43" s="437"/>
      <c r="F43" s="437"/>
      <c r="G43" s="437"/>
    </row>
    <row r="44" spans="1:14" ht="15" customHeight="1">
      <c r="A44" s="439" t="s">
        <v>323</v>
      </c>
      <c r="B44" s="439"/>
      <c r="C44" s="439"/>
      <c r="D44" s="437"/>
      <c r="E44" s="437"/>
      <c r="F44" s="437"/>
      <c r="G44" s="437"/>
    </row>
    <row r="45" spans="1:14" ht="15" customHeight="1">
      <c r="D45" s="4"/>
      <c r="E45" s="4"/>
      <c r="F45" s="4"/>
      <c r="G45" s="4"/>
    </row>
    <row r="46" spans="1:14" ht="29.25" customHeight="1">
      <c r="A46" s="497" t="s">
        <v>324</v>
      </c>
      <c r="B46" s="497"/>
      <c r="C46" s="497"/>
      <c r="D46" s="497"/>
      <c r="E46" s="497"/>
      <c r="F46" s="497"/>
      <c r="G46" s="497"/>
      <c r="H46" s="497"/>
      <c r="I46" s="497"/>
      <c r="J46" s="497"/>
      <c r="K46" s="497"/>
    </row>
    <row r="47" spans="1:14">
      <c r="A47" s="441"/>
      <c r="B47" s="441"/>
      <c r="C47" s="441"/>
      <c r="D47" s="441"/>
      <c r="E47" s="441"/>
      <c r="F47" s="441"/>
      <c r="G47" s="441"/>
    </row>
  </sheetData>
  <mergeCells count="23">
    <mergeCell ref="A31:K31"/>
    <mergeCell ref="A30:K30"/>
    <mergeCell ref="A24:K24"/>
    <mergeCell ref="A26:K26"/>
    <mergeCell ref="A25:K25"/>
    <mergeCell ref="A27:K27"/>
    <mergeCell ref="A28:K28"/>
    <mergeCell ref="A23:K23"/>
    <mergeCell ref="A22:K22"/>
    <mergeCell ref="A21:K21"/>
    <mergeCell ref="A20:K20"/>
    <mergeCell ref="A19:K19"/>
    <mergeCell ref="A29:K29"/>
    <mergeCell ref="A46:K46"/>
    <mergeCell ref="A6:K6"/>
    <mergeCell ref="A7:K7"/>
    <mergeCell ref="A9:K9"/>
    <mergeCell ref="A8:K8"/>
    <mergeCell ref="A10:K10"/>
    <mergeCell ref="A11:K11"/>
    <mergeCell ref="A16:K16"/>
    <mergeCell ref="A17:K17"/>
    <mergeCell ref="A18:K18"/>
  </mergeCells>
  <phoneticPr fontId="15" type="noConversion"/>
  <hyperlinks>
    <hyperlink ref="A6" location="'Abb. F1-4A'!A1" display="'Abb. F1-4A'!A1"/>
    <hyperlink ref="A7" location="'Tab. F1-1A'!A1" display="'Tab. F1-1A'!A1"/>
    <hyperlink ref="A8" location="'Tab. F1-2A'!A1" display="'Tab. F1-2A'!A1"/>
    <hyperlink ref="A9" location="'Tab. F1-3A'!A1" display="'Tab. F1-3A'!A1"/>
    <hyperlink ref="A10" location="'Tab. F1-4A'!A1" display="'Tab. F1-4A'!A1"/>
    <hyperlink ref="A11" location="'Tab. F1-5A'!A1" display="'Tab. F1-5A'!A1"/>
    <hyperlink ref="A16" location="'Tab. F1-6web'!A1" display="'Tab. F1-6web'!A1"/>
    <hyperlink ref="A17" location="'Tab. F1-7web'!A1" display="'Tab. F1-7web'!A1"/>
    <hyperlink ref="A18" location="'Tab. F1-8web'!A1" display="'Tab. F1-8web'!A1"/>
    <hyperlink ref="A19" location="'Tab. F1-9web'!A1" display="'Tab. F1-9web'!A1"/>
    <hyperlink ref="A20" location="'Tab. F1-10web'!A1" display="'Tab. F1-10web'!A1"/>
    <hyperlink ref="A21" location="'Tab. F1-11web'!A1" display="'Tab. F1-11web'!A1"/>
    <hyperlink ref="A22" location="'Tab. F1-12web'!A1" display="'Tab. F1-12web'!A1"/>
    <hyperlink ref="A23" location="'Tab. F1-13web'!A1" display="'Tab. F1-13web'!A1"/>
    <hyperlink ref="A24" location="'Tab. F1-14web'!A1" display="'Tab. F1-14web'!A1"/>
    <hyperlink ref="A25" location="'Tab. F1-15web'!A1" display="'Tab. F1-15web'!A1"/>
    <hyperlink ref="A26" location="'Tab. F1-16web'!A1" display="'Tab. F1-16web'!A1"/>
    <hyperlink ref="A27" location="'Tab. F1-17web'!A1" display="'Tab. F1-17web'!A1"/>
    <hyperlink ref="A28" location="'Tab. F1-18web'!A1" display="'Tab. F1-18web'!A1"/>
    <hyperlink ref="A29" location="'Tab. F1-19web'!A1" display="'Tab. F1-19web'!A1"/>
    <hyperlink ref="A30" location="'Tab. F1-20web'!A1" display="'Tab. F1-20web'!A1"/>
    <hyperlink ref="A31" location="'Tab. F1-21web'!A1" display="'Tab. F1-21web'!A1"/>
  </hyperlinks>
  <pageMargins left="0.59055118110236227" right="0.59055118110236227" top="0.78740157480314965" bottom="0.59055118110236227" header="0.51181102362204722" footer="0.51181102362204722"/>
  <pageSetup paperSize="9" scale="73" orientation="portrait" r:id="rId1"/>
  <headerFooter alignWithMargins="0">
    <oddHeader>&amp;CBildung in Deutschland 2012 - (Web-)Tabellen F1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enableFormatConditionsCalculation="0">
    <pageSetUpPr fitToPage="1"/>
  </sheetPr>
  <dimension ref="A1:N24"/>
  <sheetViews>
    <sheetView zoomScaleNormal="100" workbookViewId="0"/>
  </sheetViews>
  <sheetFormatPr baseColWidth="10" defaultRowHeight="12.75"/>
  <cols>
    <col min="1" max="1" width="56.140625" customWidth="1"/>
    <col min="2" max="8" width="5.42578125" customWidth="1"/>
  </cols>
  <sheetData>
    <row r="1" spans="1:14" ht="25.5" customHeight="1">
      <c r="A1" s="446" t="s">
        <v>292</v>
      </c>
      <c r="B1" s="444"/>
    </row>
    <row r="2" spans="1:14">
      <c r="A2" s="580" t="s">
        <v>21</v>
      </c>
      <c r="B2" s="580"/>
      <c r="C2" s="580"/>
      <c r="D2" s="580"/>
      <c r="E2" s="580"/>
      <c r="F2" s="580"/>
      <c r="G2" s="580"/>
      <c r="H2" s="580"/>
    </row>
    <row r="3" spans="1:14">
      <c r="A3" s="519"/>
      <c r="B3" s="519"/>
      <c r="C3" s="519"/>
      <c r="D3" s="519"/>
      <c r="E3" s="519"/>
      <c r="F3" s="519"/>
      <c r="G3" s="519"/>
      <c r="H3" s="519"/>
    </row>
    <row r="4" spans="1:14" ht="12.75" customHeight="1">
      <c r="A4" s="508" t="s">
        <v>257</v>
      </c>
      <c r="B4" s="581" t="s">
        <v>265</v>
      </c>
      <c r="C4" s="582"/>
      <c r="D4" s="582"/>
      <c r="E4" s="582"/>
      <c r="F4" s="582"/>
      <c r="G4" s="582"/>
      <c r="H4" s="582"/>
    </row>
    <row r="5" spans="1:14">
      <c r="A5" s="509"/>
      <c r="B5" s="180">
        <v>1996</v>
      </c>
      <c r="C5" s="180">
        <v>1999</v>
      </c>
      <c r="D5" s="180">
        <v>2002</v>
      </c>
      <c r="E5" s="180">
        <v>2004</v>
      </c>
      <c r="F5" s="180">
        <v>2006</v>
      </c>
      <c r="G5" s="183">
        <v>2008</v>
      </c>
      <c r="H5" s="183">
        <v>2010</v>
      </c>
    </row>
    <row r="6" spans="1:14" ht="12.75" customHeight="1">
      <c r="A6" s="510"/>
      <c r="B6" s="583" t="s">
        <v>266</v>
      </c>
      <c r="C6" s="584"/>
      <c r="D6" s="584"/>
      <c r="E6" s="584"/>
      <c r="F6" s="584"/>
      <c r="G6" s="584"/>
      <c r="H6" s="584"/>
      <c r="J6" s="170"/>
      <c r="K6" s="37"/>
    </row>
    <row r="7" spans="1:14" ht="12.75" customHeight="1">
      <c r="A7" s="585" t="s">
        <v>328</v>
      </c>
      <c r="B7" s="585"/>
      <c r="C7" s="585"/>
      <c r="D7" s="585"/>
      <c r="E7" s="585"/>
      <c r="F7" s="585"/>
      <c r="G7" s="585"/>
      <c r="H7" s="585"/>
    </row>
    <row r="8" spans="1:14" ht="12.75" customHeight="1">
      <c r="A8" s="22" t="s">
        <v>258</v>
      </c>
      <c r="B8" s="20">
        <v>59</v>
      </c>
      <c r="C8" s="20">
        <v>58</v>
      </c>
      <c r="D8" s="20">
        <v>66</v>
      </c>
      <c r="E8" s="20">
        <v>63</v>
      </c>
      <c r="F8" s="20">
        <v>59</v>
      </c>
      <c r="G8" s="23">
        <v>60</v>
      </c>
      <c r="H8" s="23">
        <v>62</v>
      </c>
    </row>
    <row r="9" spans="1:14" ht="12.75" customHeight="1">
      <c r="A9" s="288" t="s">
        <v>259</v>
      </c>
      <c r="B9" s="176">
        <v>61</v>
      </c>
      <c r="C9" s="176">
        <v>62</v>
      </c>
      <c r="D9" s="176">
        <v>69</v>
      </c>
      <c r="E9" s="176">
        <v>67</v>
      </c>
      <c r="F9" s="176">
        <v>61</v>
      </c>
      <c r="G9" s="289">
        <v>64</v>
      </c>
      <c r="H9" s="289">
        <v>66</v>
      </c>
    </row>
    <row r="10" spans="1:14" ht="12.75" customHeight="1">
      <c r="A10" s="22" t="s">
        <v>260</v>
      </c>
      <c r="B10" s="20">
        <v>67</v>
      </c>
      <c r="C10" s="20">
        <v>67</v>
      </c>
      <c r="D10" s="20">
        <v>75</v>
      </c>
      <c r="E10" s="20">
        <v>74</v>
      </c>
      <c r="F10" s="20">
        <v>68</v>
      </c>
      <c r="G10" s="23">
        <v>69</v>
      </c>
      <c r="H10" s="23">
        <v>70</v>
      </c>
    </row>
    <row r="11" spans="1:14" ht="12.75" customHeight="1">
      <c r="A11" s="288" t="s">
        <v>305</v>
      </c>
      <c r="B11" s="176">
        <v>79</v>
      </c>
      <c r="C11" s="176">
        <v>79</v>
      </c>
      <c r="D11" s="176">
        <v>84</v>
      </c>
      <c r="E11" s="176">
        <v>82</v>
      </c>
      <c r="F11" s="176">
        <v>80</v>
      </c>
      <c r="G11" s="289">
        <v>80</v>
      </c>
      <c r="H11" s="289">
        <v>81</v>
      </c>
    </row>
    <row r="12" spans="1:14" ht="12.75" customHeight="1">
      <c r="A12" s="534" t="s">
        <v>109</v>
      </c>
      <c r="B12" s="534"/>
      <c r="C12" s="534"/>
      <c r="D12" s="534"/>
      <c r="E12" s="534"/>
      <c r="F12" s="534"/>
      <c r="G12" s="534"/>
      <c r="H12" s="534"/>
    </row>
    <row r="13" spans="1:14" ht="12.75" customHeight="1">
      <c r="A13" s="22" t="s">
        <v>258</v>
      </c>
      <c r="B13" s="20">
        <v>63</v>
      </c>
      <c r="C13" s="20">
        <v>63</v>
      </c>
      <c r="D13" s="20">
        <v>72</v>
      </c>
      <c r="E13" s="20">
        <v>68</v>
      </c>
      <c r="F13" s="20">
        <v>64</v>
      </c>
      <c r="G13" s="23">
        <v>66</v>
      </c>
      <c r="H13" s="23">
        <v>69</v>
      </c>
      <c r="K13" s="84"/>
      <c r="L13" s="84"/>
      <c r="M13" s="84"/>
      <c r="N13" s="84"/>
    </row>
    <row r="14" spans="1:14" ht="12.75" customHeight="1">
      <c r="A14" s="288" t="s">
        <v>259</v>
      </c>
      <c r="B14" s="176">
        <v>67</v>
      </c>
      <c r="C14" s="176">
        <v>66</v>
      </c>
      <c r="D14" s="176">
        <v>73</v>
      </c>
      <c r="E14" s="176">
        <v>72</v>
      </c>
      <c r="F14" s="176">
        <v>67</v>
      </c>
      <c r="G14" s="289">
        <v>69</v>
      </c>
      <c r="H14" s="289">
        <v>71</v>
      </c>
    </row>
    <row r="15" spans="1:14" ht="12.75" customHeight="1">
      <c r="A15" s="22" t="s">
        <v>260</v>
      </c>
      <c r="B15" s="20">
        <v>71</v>
      </c>
      <c r="C15" s="20">
        <v>71</v>
      </c>
      <c r="D15" s="20">
        <v>78</v>
      </c>
      <c r="E15" s="20">
        <v>77</v>
      </c>
      <c r="F15" s="20">
        <v>72</v>
      </c>
      <c r="G15" s="23">
        <v>72</v>
      </c>
      <c r="H15" s="23">
        <v>74</v>
      </c>
    </row>
    <row r="16" spans="1:14" ht="12.75" customHeight="1">
      <c r="A16" s="288" t="s">
        <v>305</v>
      </c>
      <c r="B16" s="176">
        <v>82</v>
      </c>
      <c r="C16" s="176">
        <v>82</v>
      </c>
      <c r="D16" s="176">
        <v>86</v>
      </c>
      <c r="E16" s="176">
        <v>84</v>
      </c>
      <c r="F16" s="176">
        <v>83</v>
      </c>
      <c r="G16" s="289">
        <v>84</v>
      </c>
      <c r="H16" s="289">
        <v>83</v>
      </c>
    </row>
    <row r="17" spans="1:8" ht="12.75" customHeight="1">
      <c r="A17" s="534" t="s">
        <v>237</v>
      </c>
      <c r="B17" s="534"/>
      <c r="C17" s="534"/>
      <c r="D17" s="534"/>
      <c r="E17" s="534"/>
      <c r="F17" s="534"/>
      <c r="G17" s="534"/>
      <c r="H17" s="534"/>
    </row>
    <row r="18" spans="1:8" ht="12.75" customHeight="1">
      <c r="A18" s="22" t="s">
        <v>258</v>
      </c>
      <c r="B18" s="20">
        <v>54</v>
      </c>
      <c r="C18" s="20">
        <v>53</v>
      </c>
      <c r="D18" s="20">
        <v>62</v>
      </c>
      <c r="E18" s="20">
        <v>60</v>
      </c>
      <c r="F18" s="20">
        <v>55</v>
      </c>
      <c r="G18" s="23">
        <v>56</v>
      </c>
      <c r="H18" s="23">
        <v>57</v>
      </c>
    </row>
    <row r="19" spans="1:8" ht="12.75" customHeight="1">
      <c r="A19" s="288" t="s">
        <v>259</v>
      </c>
      <c r="B19" s="176">
        <v>57</v>
      </c>
      <c r="C19" s="176">
        <v>57</v>
      </c>
      <c r="D19" s="176">
        <v>66</v>
      </c>
      <c r="E19" s="176">
        <v>63</v>
      </c>
      <c r="F19" s="176">
        <v>57</v>
      </c>
      <c r="G19" s="289">
        <v>60</v>
      </c>
      <c r="H19" s="289">
        <v>62</v>
      </c>
    </row>
    <row r="20" spans="1:8" ht="12.75" customHeight="1">
      <c r="A20" s="22" t="s">
        <v>260</v>
      </c>
      <c r="B20" s="20">
        <v>63</v>
      </c>
      <c r="C20" s="20">
        <v>64</v>
      </c>
      <c r="D20" s="20">
        <v>72</v>
      </c>
      <c r="E20" s="20">
        <v>71</v>
      </c>
      <c r="F20" s="20">
        <v>64</v>
      </c>
      <c r="G20" s="23">
        <v>65</v>
      </c>
      <c r="H20" s="23">
        <v>66</v>
      </c>
    </row>
    <row r="21" spans="1:8" ht="12.75" customHeight="1">
      <c r="A21" s="290" t="s">
        <v>305</v>
      </c>
      <c r="B21" s="174">
        <v>76</v>
      </c>
      <c r="C21" s="174">
        <v>76</v>
      </c>
      <c r="D21" s="174">
        <v>81</v>
      </c>
      <c r="E21" s="174">
        <v>80</v>
      </c>
      <c r="F21" s="174">
        <v>77</v>
      </c>
      <c r="G21" s="291">
        <v>77</v>
      </c>
      <c r="H21" s="291">
        <v>78</v>
      </c>
    </row>
    <row r="22" spans="1:8" ht="51" customHeight="1">
      <c r="A22" s="505" t="s">
        <v>256</v>
      </c>
      <c r="B22" s="505"/>
      <c r="C22" s="505"/>
      <c r="D22" s="505"/>
      <c r="E22" s="505"/>
      <c r="F22" s="505"/>
      <c r="G22" s="505"/>
      <c r="H22" s="505"/>
    </row>
    <row r="23" spans="1:8" ht="17.25" customHeight="1">
      <c r="A23" s="504" t="s">
        <v>255</v>
      </c>
      <c r="B23" s="504"/>
      <c r="C23" s="504"/>
      <c r="D23" s="504"/>
      <c r="E23" s="504"/>
      <c r="F23" s="504"/>
      <c r="G23" s="504"/>
      <c r="H23" s="504"/>
    </row>
    <row r="24" spans="1:8" ht="14.25">
      <c r="A24" s="18"/>
    </row>
  </sheetData>
  <mergeCells count="9">
    <mergeCell ref="A2:H3"/>
    <mergeCell ref="A22:H22"/>
    <mergeCell ref="A23:H23"/>
    <mergeCell ref="A4:A6"/>
    <mergeCell ref="B4:H4"/>
    <mergeCell ref="B6:H6"/>
    <mergeCell ref="A7:H7"/>
    <mergeCell ref="A12:H12"/>
    <mergeCell ref="A17:H17"/>
  </mergeCells>
  <phoneticPr fontId="15" type="noConversion"/>
  <hyperlinks>
    <hyperlink ref="A1" location="Inhalt!A1" display="Zurück zum Inhalt"/>
  </hyperlinks>
  <pageMargins left="0.59055118110236227" right="0.59055118110236227" top="0.78740157480314965" bottom="0.59055118110236227" header="0.51181102362204722" footer="0.51181102362204722"/>
  <pageSetup paperSize="9" scale="97" orientation="portrait" r:id="rId1"/>
  <headerFooter alignWithMargins="0">
    <oddHeader>&amp;CBildung in Deutschland 2012 -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enableFormatConditionsCalculation="0">
    <pageSetUpPr fitToPage="1"/>
  </sheetPr>
  <dimension ref="A1:Q14"/>
  <sheetViews>
    <sheetView zoomScaleNormal="100" workbookViewId="0">
      <selection sqref="A1:B1"/>
    </sheetView>
  </sheetViews>
  <sheetFormatPr baseColWidth="10" defaultRowHeight="12.75"/>
  <cols>
    <col min="1" max="1" width="16.7109375" customWidth="1"/>
    <col min="2" max="2" width="7.42578125" customWidth="1"/>
    <col min="3" max="6" width="5.7109375" customWidth="1"/>
    <col min="7" max="7" width="7" customWidth="1"/>
    <col min="8" max="11" width="5.7109375" customWidth="1"/>
    <col min="12" max="12" width="7.28515625" customWidth="1"/>
    <col min="13" max="16" width="5.7109375" customWidth="1"/>
  </cols>
  <sheetData>
    <row r="1" spans="1:17" ht="25.5" customHeight="1">
      <c r="A1" s="501" t="s">
        <v>292</v>
      </c>
      <c r="B1" s="501"/>
      <c r="C1" s="445"/>
      <c r="D1" s="445"/>
      <c r="E1" s="445"/>
      <c r="F1" s="445"/>
      <c r="G1" s="445"/>
      <c r="H1" s="445"/>
      <c r="I1" s="445"/>
      <c r="J1" s="445"/>
      <c r="K1" s="445"/>
      <c r="L1" s="445"/>
    </row>
    <row r="2" spans="1:17" ht="26.25" customHeight="1">
      <c r="A2" s="519" t="s">
        <v>26</v>
      </c>
      <c r="B2" s="519"/>
      <c r="C2" s="519"/>
      <c r="D2" s="519"/>
      <c r="E2" s="519"/>
      <c r="F2" s="519"/>
      <c r="G2" s="519"/>
      <c r="H2" s="519"/>
      <c r="I2" s="519"/>
      <c r="J2" s="519"/>
      <c r="K2" s="519"/>
      <c r="L2" s="519"/>
      <c r="M2" s="519"/>
      <c r="N2" s="519"/>
      <c r="O2" s="519"/>
      <c r="P2" s="519"/>
    </row>
    <row r="3" spans="1:17">
      <c r="A3" s="508" t="s">
        <v>86</v>
      </c>
      <c r="B3" s="539" t="s">
        <v>261</v>
      </c>
      <c r="C3" s="587"/>
      <c r="D3" s="587"/>
      <c r="E3" s="587"/>
      <c r="F3" s="587"/>
      <c r="G3" s="587"/>
      <c r="H3" s="587"/>
      <c r="I3" s="587"/>
      <c r="J3" s="587"/>
      <c r="K3" s="587"/>
      <c r="L3" s="587"/>
      <c r="M3" s="587"/>
      <c r="N3" s="587"/>
      <c r="O3" s="587"/>
      <c r="P3" s="587"/>
    </row>
    <row r="4" spans="1:17">
      <c r="A4" s="589"/>
      <c r="B4" s="511" t="s">
        <v>349</v>
      </c>
      <c r="C4" s="587"/>
      <c r="D4" s="587"/>
      <c r="E4" s="587"/>
      <c r="F4" s="588"/>
      <c r="G4" s="511" t="s">
        <v>351</v>
      </c>
      <c r="H4" s="512"/>
      <c r="I4" s="512"/>
      <c r="J4" s="512"/>
      <c r="K4" s="533"/>
      <c r="L4" s="511" t="s">
        <v>334</v>
      </c>
      <c r="M4" s="587"/>
      <c r="N4" s="587"/>
      <c r="O4" s="587"/>
      <c r="P4" s="587"/>
      <c r="Q4" s="4"/>
    </row>
    <row r="5" spans="1:17" ht="36">
      <c r="A5" s="589"/>
      <c r="B5" s="173" t="s">
        <v>134</v>
      </c>
      <c r="C5" s="173" t="s">
        <v>80</v>
      </c>
      <c r="D5" s="173" t="s">
        <v>81</v>
      </c>
      <c r="E5" s="173" t="s">
        <v>137</v>
      </c>
      <c r="F5" s="173" t="s">
        <v>136</v>
      </c>
      <c r="G5" s="173" t="s">
        <v>134</v>
      </c>
      <c r="H5" s="173" t="s">
        <v>80</v>
      </c>
      <c r="I5" s="173" t="s">
        <v>81</v>
      </c>
      <c r="J5" s="173" t="s">
        <v>137</v>
      </c>
      <c r="K5" s="173" t="s">
        <v>136</v>
      </c>
      <c r="L5" s="173" t="s">
        <v>134</v>
      </c>
      <c r="M5" s="173" t="s">
        <v>80</v>
      </c>
      <c r="N5" s="173" t="s">
        <v>81</v>
      </c>
      <c r="O5" s="173" t="s">
        <v>137</v>
      </c>
      <c r="P5" s="229" t="s">
        <v>136</v>
      </c>
      <c r="Q5" s="4"/>
    </row>
    <row r="6" spans="1:17">
      <c r="A6" s="590"/>
      <c r="B6" s="528" t="s">
        <v>11</v>
      </c>
      <c r="C6" s="569"/>
      <c r="D6" s="569"/>
      <c r="E6" s="569"/>
      <c r="F6" s="569"/>
      <c r="G6" s="569"/>
      <c r="H6" s="569"/>
      <c r="I6" s="569"/>
      <c r="J6" s="569"/>
      <c r="K6" s="569"/>
      <c r="L6" s="569"/>
      <c r="M6" s="569"/>
      <c r="N6" s="569"/>
      <c r="O6" s="569"/>
      <c r="P6" s="569"/>
      <c r="Q6" s="4"/>
    </row>
    <row r="7" spans="1:17" s="38" customFormat="1" ht="24">
      <c r="A7" s="152" t="s">
        <v>139</v>
      </c>
      <c r="B7" s="154">
        <v>13</v>
      </c>
      <c r="C7" s="341">
        <v>11</v>
      </c>
      <c r="D7" s="155">
        <v>14</v>
      </c>
      <c r="E7" s="154">
        <v>12</v>
      </c>
      <c r="F7" s="155">
        <v>15</v>
      </c>
      <c r="G7" s="154">
        <v>14</v>
      </c>
      <c r="H7" s="343">
        <v>13</v>
      </c>
      <c r="I7" s="155">
        <v>15</v>
      </c>
      <c r="J7" s="154">
        <v>14</v>
      </c>
      <c r="K7" s="156">
        <v>14</v>
      </c>
      <c r="L7" s="154">
        <v>13</v>
      </c>
      <c r="M7" s="341">
        <v>12</v>
      </c>
      <c r="N7" s="155">
        <v>13</v>
      </c>
      <c r="O7" s="154">
        <v>12</v>
      </c>
      <c r="P7" s="154">
        <v>14</v>
      </c>
      <c r="Q7" s="86"/>
    </row>
    <row r="8" spans="1:17" s="38" customFormat="1" ht="24">
      <c r="A8" s="303" t="s">
        <v>110</v>
      </c>
      <c r="B8" s="221">
        <v>42</v>
      </c>
      <c r="C8" s="220">
        <v>45</v>
      </c>
      <c r="D8" s="222">
        <v>41</v>
      </c>
      <c r="E8" s="221">
        <v>42</v>
      </c>
      <c r="F8" s="222">
        <v>45</v>
      </c>
      <c r="G8" s="221">
        <v>44</v>
      </c>
      <c r="H8" s="344">
        <v>45</v>
      </c>
      <c r="I8" s="222">
        <v>42</v>
      </c>
      <c r="J8" s="221">
        <v>41</v>
      </c>
      <c r="K8" s="304">
        <v>49</v>
      </c>
      <c r="L8" s="221">
        <v>41</v>
      </c>
      <c r="M8" s="220">
        <v>43</v>
      </c>
      <c r="N8" s="222">
        <v>40</v>
      </c>
      <c r="O8" s="221">
        <v>40</v>
      </c>
      <c r="P8" s="221">
        <v>44</v>
      </c>
      <c r="Q8" s="86"/>
    </row>
    <row r="9" spans="1:17" s="38" customFormat="1" ht="36">
      <c r="A9" s="153" t="s">
        <v>140</v>
      </c>
      <c r="B9" s="157">
        <v>39</v>
      </c>
      <c r="C9" s="342">
        <v>38</v>
      </c>
      <c r="D9" s="158">
        <v>38</v>
      </c>
      <c r="E9" s="157">
        <v>39</v>
      </c>
      <c r="F9" s="158">
        <v>36</v>
      </c>
      <c r="G9" s="157">
        <v>38</v>
      </c>
      <c r="H9" s="345">
        <v>37</v>
      </c>
      <c r="I9" s="158">
        <v>39</v>
      </c>
      <c r="J9" s="157">
        <v>40</v>
      </c>
      <c r="K9" s="159">
        <v>34</v>
      </c>
      <c r="L9" s="157">
        <v>42</v>
      </c>
      <c r="M9" s="342">
        <v>41</v>
      </c>
      <c r="N9" s="158">
        <v>43</v>
      </c>
      <c r="O9" s="157">
        <v>44</v>
      </c>
      <c r="P9" s="157">
        <v>40</v>
      </c>
      <c r="Q9" s="86"/>
    </row>
    <row r="10" spans="1:17" s="38" customFormat="1">
      <c r="A10" s="305" t="s">
        <v>111</v>
      </c>
      <c r="B10" s="226">
        <v>6</v>
      </c>
      <c r="C10" s="225">
        <v>6</v>
      </c>
      <c r="D10" s="227">
        <v>7</v>
      </c>
      <c r="E10" s="226">
        <v>7</v>
      </c>
      <c r="F10" s="227">
        <v>4</v>
      </c>
      <c r="G10" s="226">
        <v>4</v>
      </c>
      <c r="H10" s="346">
        <v>5</v>
      </c>
      <c r="I10" s="227">
        <v>4</v>
      </c>
      <c r="J10" s="226">
        <v>5</v>
      </c>
      <c r="K10" s="306">
        <v>3</v>
      </c>
      <c r="L10" s="226">
        <v>4</v>
      </c>
      <c r="M10" s="225">
        <v>3</v>
      </c>
      <c r="N10" s="227">
        <v>4</v>
      </c>
      <c r="O10" s="226">
        <v>5</v>
      </c>
      <c r="P10" s="226">
        <v>2</v>
      </c>
      <c r="Q10" s="86"/>
    </row>
    <row r="11" spans="1:17">
      <c r="A11" s="586" t="s">
        <v>222</v>
      </c>
      <c r="B11" s="586"/>
      <c r="C11" s="586"/>
      <c r="D11" s="586"/>
      <c r="E11" s="586"/>
      <c r="F11" s="586"/>
      <c r="G11" s="586"/>
      <c r="H11" s="586"/>
      <c r="I11" s="586"/>
      <c r="J11" s="586"/>
      <c r="K11" s="586"/>
      <c r="L11" s="586"/>
      <c r="M11" s="586"/>
      <c r="N11" s="586"/>
      <c r="O11" s="586"/>
      <c r="P11" s="586"/>
    </row>
    <row r="12" spans="1:17">
      <c r="A12" s="574" t="s">
        <v>51</v>
      </c>
      <c r="B12" s="574"/>
      <c r="C12" s="574"/>
      <c r="D12" s="574"/>
      <c r="E12" s="574"/>
      <c r="F12" s="574"/>
      <c r="G12" s="574"/>
      <c r="H12" s="574"/>
      <c r="I12" s="574"/>
      <c r="J12" s="574"/>
      <c r="K12" s="574"/>
      <c r="L12" s="574"/>
      <c r="M12" s="574"/>
      <c r="N12" s="574"/>
      <c r="O12" s="574"/>
      <c r="P12" s="574"/>
    </row>
    <row r="14" spans="1:17">
      <c r="A14" s="89"/>
    </row>
  </sheetData>
  <mergeCells count="10">
    <mergeCell ref="A11:P11"/>
    <mergeCell ref="A12:P12"/>
    <mergeCell ref="A1:B1"/>
    <mergeCell ref="A2:P2"/>
    <mergeCell ref="B3:P3"/>
    <mergeCell ref="B4:F4"/>
    <mergeCell ref="G4:K4"/>
    <mergeCell ref="L4:P4"/>
    <mergeCell ref="A3:A6"/>
    <mergeCell ref="B6:P6"/>
  </mergeCells>
  <phoneticPr fontId="45" type="noConversion"/>
  <hyperlinks>
    <hyperlink ref="A1" location="Inhalt!A1" display="Zurück zum Inhalt"/>
  </hyperlinks>
  <pageMargins left="0.59055118110236227" right="0.59055118110236227" top="0.78740157480314965" bottom="0.59055118110236227" header="0.51181102362204722" footer="0.51181102362204722"/>
  <pageSetup paperSize="9" scale="86" orientation="portrait" r:id="rId1"/>
  <headerFooter alignWithMargins="0">
    <oddHeader>&amp;CBildung in Deutschland 2012 - (Web-)Tabellen F1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enableFormatConditionsCalculation="0">
    <pageSetUpPr fitToPage="1"/>
  </sheetPr>
  <dimension ref="A1:N20"/>
  <sheetViews>
    <sheetView zoomScaleNormal="100" workbookViewId="0">
      <selection sqref="A1:B1"/>
    </sheetView>
  </sheetViews>
  <sheetFormatPr baseColWidth="10" defaultRowHeight="12.75"/>
  <cols>
    <col min="1" max="1" width="14.42578125" customWidth="1"/>
    <col min="2" max="14" width="6.7109375" customWidth="1"/>
  </cols>
  <sheetData>
    <row r="1" spans="1:14" ht="25.5" customHeight="1">
      <c r="A1" s="501" t="s">
        <v>292</v>
      </c>
      <c r="B1" s="501"/>
      <c r="C1" s="45"/>
    </row>
    <row r="2" spans="1:14" ht="26.25" customHeight="1">
      <c r="A2" s="519" t="s">
        <v>448</v>
      </c>
      <c r="B2" s="519"/>
      <c r="C2" s="519"/>
      <c r="D2" s="519"/>
      <c r="E2" s="519"/>
      <c r="F2" s="519"/>
      <c r="G2" s="519"/>
      <c r="H2" s="519"/>
      <c r="I2" s="519"/>
      <c r="J2" s="519"/>
      <c r="K2" s="519"/>
      <c r="L2" s="519"/>
      <c r="M2" s="519"/>
      <c r="N2" s="519"/>
    </row>
    <row r="3" spans="1:14" ht="12.95" customHeight="1">
      <c r="A3" s="530" t="s">
        <v>244</v>
      </c>
      <c r="B3" s="595" t="s">
        <v>12</v>
      </c>
      <c r="C3" s="596"/>
      <c r="D3" s="596"/>
      <c r="E3" s="596"/>
      <c r="F3" s="596"/>
      <c r="G3" s="596"/>
      <c r="H3" s="596"/>
      <c r="I3" s="596"/>
      <c r="J3" s="596"/>
      <c r="K3" s="596"/>
      <c r="L3" s="596"/>
      <c r="M3" s="596"/>
      <c r="N3" s="596"/>
    </row>
    <row r="4" spans="1:14" ht="13.5">
      <c r="A4" s="564"/>
      <c r="B4" s="180" t="s">
        <v>338</v>
      </c>
      <c r="C4" s="180">
        <v>1999</v>
      </c>
      <c r="D4" s="185">
        <v>2000</v>
      </c>
      <c r="E4" s="185">
        <v>2001</v>
      </c>
      <c r="F4" s="185">
        <v>2002</v>
      </c>
      <c r="G4" s="185">
        <v>2003</v>
      </c>
      <c r="H4" s="185">
        <v>2004</v>
      </c>
      <c r="I4" s="185">
        <v>2005</v>
      </c>
      <c r="J4" s="185">
        <v>2006</v>
      </c>
      <c r="K4" s="186">
        <v>2007</v>
      </c>
      <c r="L4" s="185">
        <v>2008</v>
      </c>
      <c r="M4" s="186">
        <v>2009</v>
      </c>
      <c r="N4" s="186" t="s">
        <v>13</v>
      </c>
    </row>
    <row r="5" spans="1:14">
      <c r="A5" s="594"/>
      <c r="B5" s="583" t="s">
        <v>327</v>
      </c>
      <c r="C5" s="584"/>
      <c r="D5" s="584"/>
      <c r="E5" s="584"/>
      <c r="F5" s="584"/>
      <c r="G5" s="584"/>
      <c r="H5" s="584"/>
      <c r="I5" s="584"/>
      <c r="J5" s="584"/>
      <c r="K5" s="584"/>
      <c r="L5" s="584"/>
      <c r="M5" s="584"/>
      <c r="N5" s="584"/>
    </row>
    <row r="6" spans="1:14">
      <c r="A6" s="46" t="s">
        <v>245</v>
      </c>
      <c r="B6" s="47">
        <v>40</v>
      </c>
      <c r="C6" s="47">
        <v>45</v>
      </c>
      <c r="D6" s="48">
        <v>47.351638651056767</v>
      </c>
      <c r="E6" s="48">
        <v>47.982634176179161</v>
      </c>
      <c r="F6" s="48">
        <v>51.7527595471173</v>
      </c>
      <c r="G6" s="48">
        <v>52.958312476743991</v>
      </c>
      <c r="H6" s="48">
        <v>53.149212697556955</v>
      </c>
      <c r="I6" s="48">
        <v>54</v>
      </c>
      <c r="J6" s="50">
        <v>55</v>
      </c>
      <c r="K6" s="49">
        <v>55</v>
      </c>
      <c r="L6" s="75">
        <v>56</v>
      </c>
      <c r="M6" s="49">
        <v>59</v>
      </c>
      <c r="N6" s="393" t="s">
        <v>317</v>
      </c>
    </row>
    <row r="7" spans="1:14">
      <c r="A7" s="187" t="s">
        <v>392</v>
      </c>
      <c r="B7" s="176">
        <v>29</v>
      </c>
      <c r="C7" s="176">
        <v>31</v>
      </c>
      <c r="D7" s="188">
        <v>30.202660480755899</v>
      </c>
      <c r="E7" s="188">
        <v>32.400487577808534</v>
      </c>
      <c r="F7" s="188">
        <v>35.079573457448198</v>
      </c>
      <c r="G7" s="188">
        <v>35.657192284431432</v>
      </c>
      <c r="H7" s="188">
        <v>37.483185854713113</v>
      </c>
      <c r="I7" s="188">
        <v>36.124868433253198</v>
      </c>
      <c r="J7" s="189">
        <v>35.3313224936525</v>
      </c>
      <c r="K7" s="188">
        <v>34.354536505713803</v>
      </c>
      <c r="L7" s="190">
        <v>36</v>
      </c>
      <c r="M7" s="189">
        <v>40</v>
      </c>
      <c r="N7" s="189">
        <v>34</v>
      </c>
    </row>
    <row r="8" spans="1:14">
      <c r="A8" s="35" t="s">
        <v>246</v>
      </c>
      <c r="B8" s="51">
        <v>58</v>
      </c>
      <c r="C8" s="51">
        <v>67</v>
      </c>
      <c r="D8" s="52">
        <v>71.223341599013281</v>
      </c>
      <c r="E8" s="52">
        <v>71.990933856709773</v>
      </c>
      <c r="F8" s="52">
        <v>71.387883682481132</v>
      </c>
      <c r="G8" s="52">
        <v>73.197543940420999</v>
      </c>
      <c r="H8" s="52">
        <v>73.365917258878227</v>
      </c>
      <c r="I8" s="52">
        <v>73.222345713097397</v>
      </c>
      <c r="J8" s="53">
        <v>76.301080808232598</v>
      </c>
      <c r="K8" s="52">
        <v>71.160951918551902</v>
      </c>
      <c r="L8" s="76">
        <v>70</v>
      </c>
      <c r="M8" s="53">
        <v>69</v>
      </c>
      <c r="N8" s="394" t="s">
        <v>317</v>
      </c>
    </row>
    <row r="9" spans="1:14">
      <c r="A9" s="187" t="s">
        <v>342</v>
      </c>
      <c r="B9" s="395" t="s">
        <v>317</v>
      </c>
      <c r="C9" s="191">
        <v>36</v>
      </c>
      <c r="D9" s="395" t="s">
        <v>317</v>
      </c>
      <c r="E9" s="396" t="s">
        <v>317</v>
      </c>
      <c r="F9" s="397" t="s">
        <v>317</v>
      </c>
      <c r="G9" s="395" t="s">
        <v>317</v>
      </c>
      <c r="H9" s="395" t="s">
        <v>317</v>
      </c>
      <c r="I9" s="396" t="s">
        <v>317</v>
      </c>
      <c r="J9" s="397" t="s">
        <v>317</v>
      </c>
      <c r="K9" s="395" t="s">
        <v>317</v>
      </c>
      <c r="L9" s="398" t="s">
        <v>317</v>
      </c>
      <c r="M9" s="397" t="s">
        <v>317</v>
      </c>
      <c r="N9" s="399" t="s">
        <v>317</v>
      </c>
    </row>
    <row r="10" spans="1:14">
      <c r="A10" s="35" t="s">
        <v>343</v>
      </c>
      <c r="B10" s="51">
        <v>48</v>
      </c>
      <c r="C10" s="51">
        <v>45</v>
      </c>
      <c r="D10" s="52">
        <v>47.12181470651818</v>
      </c>
      <c r="E10" s="52">
        <v>46.22158171047051</v>
      </c>
      <c r="F10" s="52">
        <v>47.702903115280584</v>
      </c>
      <c r="G10" s="52">
        <v>47.694656362333774</v>
      </c>
      <c r="H10" s="52">
        <v>52.323252139879841</v>
      </c>
      <c r="I10" s="52">
        <v>51.461382581167499</v>
      </c>
      <c r="J10" s="53">
        <v>57.244451657655702</v>
      </c>
      <c r="K10" s="52">
        <v>55.380675477036299</v>
      </c>
      <c r="L10" s="76">
        <v>57</v>
      </c>
      <c r="M10" s="53">
        <v>61</v>
      </c>
      <c r="N10" s="53">
        <v>41</v>
      </c>
    </row>
    <row r="11" spans="1:14">
      <c r="A11" s="187" t="s">
        <v>344</v>
      </c>
      <c r="B11" s="176">
        <v>42</v>
      </c>
      <c r="C11" s="176">
        <v>40</v>
      </c>
      <c r="D11" s="188">
        <v>39.167353574139881</v>
      </c>
      <c r="E11" s="188">
        <v>43.938925257337132</v>
      </c>
      <c r="F11" s="188">
        <v>50.414435317593238</v>
      </c>
      <c r="G11" s="188">
        <v>53.570272704311051</v>
      </c>
      <c r="H11" s="188">
        <v>55.38952116306217</v>
      </c>
      <c r="I11" s="188">
        <v>56.021443233306286</v>
      </c>
      <c r="J11" s="189">
        <v>55.074046154839657</v>
      </c>
      <c r="K11" s="188">
        <v>52.9</v>
      </c>
      <c r="L11" s="190">
        <v>51</v>
      </c>
      <c r="M11" s="189">
        <v>50</v>
      </c>
      <c r="N11" s="399" t="s">
        <v>317</v>
      </c>
    </row>
    <row r="12" spans="1:14" ht="13.5">
      <c r="A12" s="35" t="s">
        <v>14</v>
      </c>
      <c r="B12" s="51">
        <v>36</v>
      </c>
      <c r="C12" s="51">
        <v>37</v>
      </c>
      <c r="D12" s="52">
        <v>39.648170184326027</v>
      </c>
      <c r="E12" s="52">
        <v>41.360479311665522</v>
      </c>
      <c r="F12" s="52">
        <v>41.964177318306604</v>
      </c>
      <c r="G12" s="52">
        <v>42.568294552951819</v>
      </c>
      <c r="H12" s="52">
        <v>42.320524290337239</v>
      </c>
      <c r="I12" s="52">
        <v>43</v>
      </c>
      <c r="J12" s="53">
        <v>45.130818786886202</v>
      </c>
      <c r="K12" s="52">
        <v>46.1</v>
      </c>
      <c r="L12" s="76">
        <v>48</v>
      </c>
      <c r="M12" s="53">
        <v>49</v>
      </c>
      <c r="N12" s="394" t="s">
        <v>317</v>
      </c>
    </row>
    <row r="13" spans="1:14">
      <c r="A13" s="187" t="s">
        <v>345</v>
      </c>
      <c r="B13" s="395" t="s">
        <v>317</v>
      </c>
      <c r="C13" s="398" t="s">
        <v>317</v>
      </c>
      <c r="D13" s="398" t="s">
        <v>317</v>
      </c>
      <c r="E13" s="398" t="s">
        <v>317</v>
      </c>
      <c r="F13" s="398" t="s">
        <v>317</v>
      </c>
      <c r="G13" s="398" t="s">
        <v>317</v>
      </c>
      <c r="H13" s="398" t="s">
        <v>317</v>
      </c>
      <c r="I13" s="398" t="s">
        <v>317</v>
      </c>
      <c r="J13" s="397" t="s">
        <v>317</v>
      </c>
      <c r="K13" s="395" t="s">
        <v>317</v>
      </c>
      <c r="L13" s="398" t="s">
        <v>317</v>
      </c>
      <c r="M13" s="397" t="s">
        <v>317</v>
      </c>
      <c r="N13" s="399" t="s">
        <v>317</v>
      </c>
    </row>
    <row r="14" spans="1:14">
      <c r="A14" s="35" t="s">
        <v>346</v>
      </c>
      <c r="B14" s="51">
        <v>52</v>
      </c>
      <c r="C14" s="51">
        <v>54</v>
      </c>
      <c r="D14" s="52">
        <v>53.285382791619682</v>
      </c>
      <c r="E14" s="52">
        <v>53.683129558530084</v>
      </c>
      <c r="F14" s="52">
        <v>54.229847872679734</v>
      </c>
      <c r="G14" s="52">
        <v>52.280226246280222</v>
      </c>
      <c r="H14" s="52">
        <v>55.555174624295873</v>
      </c>
      <c r="I14" s="52">
        <v>58.606451658659701</v>
      </c>
      <c r="J14" s="53">
        <v>58.060666827192499</v>
      </c>
      <c r="K14" s="52">
        <v>60.129649615859698</v>
      </c>
      <c r="L14" s="76">
        <v>62</v>
      </c>
      <c r="M14" s="53">
        <v>63</v>
      </c>
      <c r="N14" s="53">
        <v>59</v>
      </c>
    </row>
    <row r="15" spans="1:14">
      <c r="A15" s="187" t="s">
        <v>347</v>
      </c>
      <c r="B15" s="176">
        <v>28</v>
      </c>
      <c r="C15" s="398" t="s">
        <v>317</v>
      </c>
      <c r="D15" s="188">
        <v>33.570999080466329</v>
      </c>
      <c r="E15" s="188">
        <v>34.205271672201931</v>
      </c>
      <c r="F15" s="188">
        <v>31.055550054336134</v>
      </c>
      <c r="G15" s="188">
        <v>34.466036706916199</v>
      </c>
      <c r="H15" s="188">
        <v>37.131299406379853</v>
      </c>
      <c r="I15" s="188">
        <v>37.114859553494298</v>
      </c>
      <c r="J15" s="189">
        <v>40.026907000106903</v>
      </c>
      <c r="K15" s="188">
        <v>41.505880452670098</v>
      </c>
      <c r="L15" s="190">
        <v>50</v>
      </c>
      <c r="M15" s="189">
        <v>54</v>
      </c>
      <c r="N15" s="189">
        <v>43</v>
      </c>
    </row>
    <row r="16" spans="1:14">
      <c r="A16" s="35" t="s">
        <v>348</v>
      </c>
      <c r="B16" s="51">
        <v>59</v>
      </c>
      <c r="C16" s="51">
        <v>65</v>
      </c>
      <c r="D16" s="52">
        <v>67.183508118515462</v>
      </c>
      <c r="E16" s="52">
        <v>69.28438353306727</v>
      </c>
      <c r="F16" s="52">
        <v>75.13861862447223</v>
      </c>
      <c r="G16" s="52">
        <v>80.042394878009617</v>
      </c>
      <c r="H16" s="52">
        <v>78.734075806169301</v>
      </c>
      <c r="I16" s="52">
        <v>76.045471975052294</v>
      </c>
      <c r="J16" s="53">
        <v>76.036633632416894</v>
      </c>
      <c r="K16" s="52">
        <v>73.085026391392503</v>
      </c>
      <c r="L16" s="76">
        <v>65</v>
      </c>
      <c r="M16" s="53">
        <v>68</v>
      </c>
      <c r="N16" s="53">
        <v>58</v>
      </c>
    </row>
    <row r="17" spans="1:14">
      <c r="A17" s="187" t="s">
        <v>248</v>
      </c>
      <c r="B17" s="398" t="s">
        <v>317</v>
      </c>
      <c r="C17" s="176">
        <v>29</v>
      </c>
      <c r="D17" s="188">
        <v>29.164615199515275</v>
      </c>
      <c r="E17" s="188">
        <v>33.265084838748464</v>
      </c>
      <c r="F17" s="188">
        <v>34.761523899681187</v>
      </c>
      <c r="G17" s="188">
        <v>37.702117288755474</v>
      </c>
      <c r="H17" s="188">
        <v>38.487766701786803</v>
      </c>
      <c r="I17" s="188">
        <v>36.756769619592198</v>
      </c>
      <c r="J17" s="189">
        <v>37.757067921306103</v>
      </c>
      <c r="K17" s="188">
        <v>39.036788168402403</v>
      </c>
      <c r="L17" s="190">
        <v>38</v>
      </c>
      <c r="M17" s="189">
        <v>41</v>
      </c>
      <c r="N17" s="189">
        <v>32</v>
      </c>
    </row>
    <row r="18" spans="1:14">
      <c r="A18" s="54" t="s">
        <v>249</v>
      </c>
      <c r="B18" s="55">
        <v>44</v>
      </c>
      <c r="C18" s="55">
        <v>45</v>
      </c>
      <c r="D18" s="56">
        <v>42</v>
      </c>
      <c r="E18" s="56">
        <v>41</v>
      </c>
      <c r="F18" s="56">
        <v>61</v>
      </c>
      <c r="G18" s="56">
        <v>62.849183995613721</v>
      </c>
      <c r="H18" s="56">
        <v>63.348798742894864</v>
      </c>
      <c r="I18" s="56">
        <v>63.754455998188398</v>
      </c>
      <c r="J18" s="57">
        <v>64.084528189034501</v>
      </c>
      <c r="K18" s="56">
        <v>64.573506750691706</v>
      </c>
      <c r="L18" s="77">
        <v>64</v>
      </c>
      <c r="M18" s="57">
        <v>70</v>
      </c>
      <c r="N18" s="57">
        <v>68</v>
      </c>
    </row>
    <row r="19" spans="1:14" s="38" customFormat="1" ht="46.5" customHeight="1">
      <c r="A19" s="592" t="s">
        <v>461</v>
      </c>
      <c r="B19" s="592"/>
      <c r="C19" s="592"/>
      <c r="D19" s="592"/>
      <c r="E19" s="592"/>
      <c r="F19" s="592"/>
      <c r="G19" s="592"/>
      <c r="H19" s="592"/>
      <c r="I19" s="592"/>
      <c r="J19" s="593"/>
      <c r="K19" s="593"/>
    </row>
    <row r="20" spans="1:14" ht="15.75" customHeight="1">
      <c r="A20" s="546" t="s">
        <v>75</v>
      </c>
      <c r="B20" s="546"/>
      <c r="C20" s="546"/>
      <c r="D20" s="546"/>
      <c r="E20" s="546"/>
      <c r="F20" s="546"/>
      <c r="G20" s="546"/>
      <c r="H20" s="546"/>
      <c r="I20" s="546"/>
      <c r="J20" s="591"/>
      <c r="K20" s="591"/>
    </row>
  </sheetData>
  <mergeCells count="7">
    <mergeCell ref="B5:N5"/>
    <mergeCell ref="A2:N2"/>
    <mergeCell ref="A20:K20"/>
    <mergeCell ref="A1:B1"/>
    <mergeCell ref="A19:K19"/>
    <mergeCell ref="A3:A5"/>
    <mergeCell ref="B3:N3"/>
  </mergeCells>
  <phoneticPr fontId="0"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90" orientation="portrait" r:id="rId1"/>
  <headerFooter alignWithMargins="0">
    <oddHeader>&amp;CBildung in Deutschland 2012 -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pageSetUpPr fitToPage="1"/>
  </sheetPr>
  <dimension ref="A1:O28"/>
  <sheetViews>
    <sheetView zoomScaleNormal="100" workbookViewId="0">
      <selection sqref="A1:B1"/>
    </sheetView>
  </sheetViews>
  <sheetFormatPr baseColWidth="10" defaultColWidth="10.85546875" defaultRowHeight="12.75"/>
  <cols>
    <col min="1" max="1" width="13.7109375" customWidth="1"/>
    <col min="2" max="4" width="9.85546875" customWidth="1"/>
    <col min="5" max="5" width="10.140625" customWidth="1"/>
    <col min="6" max="10" width="9.85546875" customWidth="1"/>
    <col min="11" max="11" width="10.42578125" customWidth="1"/>
    <col min="12" max="12" width="13.42578125" style="37" bestFit="1" customWidth="1"/>
    <col min="13" max="16384" width="10.85546875" style="37"/>
  </cols>
  <sheetData>
    <row r="1" spans="1:15" ht="25.5" customHeight="1">
      <c r="A1" s="501" t="s">
        <v>292</v>
      </c>
      <c r="B1" s="501"/>
    </row>
    <row r="2" spans="1:15" ht="15.75" customHeight="1">
      <c r="A2" s="599" t="s">
        <v>27</v>
      </c>
      <c r="B2" s="599"/>
      <c r="C2" s="599"/>
      <c r="D2" s="599"/>
      <c r="E2" s="599"/>
      <c r="F2" s="599"/>
      <c r="G2" s="599"/>
      <c r="H2" s="599"/>
      <c r="I2" s="599"/>
      <c r="J2" s="599"/>
      <c r="K2" s="599"/>
    </row>
    <row r="3" spans="1:15" ht="20.25" customHeight="1">
      <c r="A3" s="508" t="s">
        <v>242</v>
      </c>
      <c r="B3" s="511" t="s">
        <v>331</v>
      </c>
      <c r="C3" s="512"/>
      <c r="D3" s="512"/>
      <c r="E3" s="512"/>
      <c r="F3" s="512"/>
      <c r="G3" s="512"/>
      <c r="H3" s="512"/>
      <c r="I3" s="512"/>
      <c r="J3" s="533"/>
      <c r="K3" s="511" t="s">
        <v>247</v>
      </c>
      <c r="L3" s="36"/>
      <c r="M3"/>
      <c r="N3"/>
      <c r="O3"/>
    </row>
    <row r="4" spans="1:15" ht="13.5">
      <c r="A4" s="600"/>
      <c r="B4" s="178">
        <v>1995</v>
      </c>
      <c r="C4" s="178">
        <v>2000</v>
      </c>
      <c r="D4" s="178">
        <v>2005</v>
      </c>
      <c r="E4" s="178">
        <v>2006</v>
      </c>
      <c r="F4" s="178">
        <v>2007</v>
      </c>
      <c r="G4" s="179">
        <v>2008</v>
      </c>
      <c r="H4" s="180">
        <v>2009</v>
      </c>
      <c r="I4" s="180">
        <v>2010</v>
      </c>
      <c r="J4" s="180" t="s">
        <v>301</v>
      </c>
      <c r="K4" s="601"/>
      <c r="L4" s="36"/>
      <c r="M4"/>
      <c r="N4"/>
      <c r="O4"/>
    </row>
    <row r="5" spans="1:15">
      <c r="A5" s="469"/>
      <c r="B5" s="583" t="s">
        <v>326</v>
      </c>
      <c r="C5" s="597"/>
      <c r="D5" s="597"/>
      <c r="E5" s="597"/>
      <c r="F5" s="597"/>
      <c r="G5" s="597"/>
      <c r="H5" s="597"/>
      <c r="I5" s="597"/>
      <c r="J5" s="598"/>
      <c r="K5" s="466" t="s">
        <v>327</v>
      </c>
      <c r="L5" s="36"/>
      <c r="M5" s="84"/>
      <c r="N5" s="168"/>
      <c r="O5"/>
    </row>
    <row r="6" spans="1:15">
      <c r="A6" s="41" t="s">
        <v>243</v>
      </c>
      <c r="B6" s="42">
        <v>261427</v>
      </c>
      <c r="C6" s="42">
        <v>314539</v>
      </c>
      <c r="D6" s="42">
        <v>355961</v>
      </c>
      <c r="E6" s="42">
        <v>344822</v>
      </c>
      <c r="F6" s="43">
        <v>361360</v>
      </c>
      <c r="G6" s="42">
        <v>396610</v>
      </c>
      <c r="H6" s="42">
        <v>424273</v>
      </c>
      <c r="I6" s="184">
        <v>444608</v>
      </c>
      <c r="J6" s="184">
        <v>515833</v>
      </c>
      <c r="K6" s="132">
        <f>(J6/I6*100)-100</f>
        <v>16.019729739455897</v>
      </c>
      <c r="L6" s="44"/>
      <c r="N6" s="89"/>
      <c r="O6"/>
    </row>
    <row r="7" spans="1:15" ht="12" customHeight="1">
      <c r="A7" s="181" t="s">
        <v>3</v>
      </c>
      <c r="B7" s="182">
        <v>197541</v>
      </c>
      <c r="C7" s="182">
        <v>230411</v>
      </c>
      <c r="D7" s="182">
        <v>266386</v>
      </c>
      <c r="E7" s="182">
        <f>344822-87231</f>
        <v>257591</v>
      </c>
      <c r="F7" s="182">
        <f>361360-F8-F9</f>
        <v>265130</v>
      </c>
      <c r="G7" s="182">
        <f>396610-102216</f>
        <v>294394</v>
      </c>
      <c r="H7" s="182">
        <f>424273-108315</f>
        <v>315958</v>
      </c>
      <c r="I7" s="182">
        <f>444608-109260</f>
        <v>335348</v>
      </c>
      <c r="J7" s="182">
        <f>515833-J8-J9</f>
        <v>400894</v>
      </c>
      <c r="K7" s="253">
        <v>19.5</v>
      </c>
      <c r="L7" s="44"/>
      <c r="M7" s="84"/>
      <c r="N7" s="89"/>
      <c r="O7"/>
    </row>
    <row r="8" spans="1:15" ht="12" customHeight="1">
      <c r="A8" s="41" t="s">
        <v>4</v>
      </c>
      <c r="B8" s="42">
        <v>33859</v>
      </c>
      <c r="C8" s="42">
        <v>48040</v>
      </c>
      <c r="D8" s="42">
        <v>51751</v>
      </c>
      <c r="E8" s="42">
        <f>E14+E18+E23+E24+E26</f>
        <v>50183</v>
      </c>
      <c r="F8" s="43">
        <v>55679</v>
      </c>
      <c r="G8" s="42">
        <v>58306</v>
      </c>
      <c r="H8" s="42">
        <v>60811</v>
      </c>
      <c r="I8" s="184">
        <v>58091</v>
      </c>
      <c r="J8" s="184">
        <v>59732</v>
      </c>
      <c r="K8" s="132">
        <v>2.8</v>
      </c>
      <c r="L8" s="44"/>
    </row>
    <row r="9" spans="1:15">
      <c r="A9" s="181" t="s">
        <v>5</v>
      </c>
      <c r="B9" s="182">
        <v>30027</v>
      </c>
      <c r="C9" s="182">
        <v>36088</v>
      </c>
      <c r="D9" s="182">
        <v>37824</v>
      </c>
      <c r="E9" s="182">
        <f>E13+E15+E16</f>
        <v>37048</v>
      </c>
      <c r="F9" s="182">
        <v>40551</v>
      </c>
      <c r="G9" s="182">
        <v>43910</v>
      </c>
      <c r="H9" s="182">
        <v>47504</v>
      </c>
      <c r="I9" s="182">
        <v>51169</v>
      </c>
      <c r="J9" s="182">
        <v>55207</v>
      </c>
      <c r="K9" s="253">
        <v>7.9</v>
      </c>
      <c r="L9" s="44"/>
      <c r="M9" s="490"/>
    </row>
    <row r="10" spans="1:15" ht="4.5" customHeight="1">
      <c r="A10" s="433"/>
      <c r="B10" s="434"/>
      <c r="C10" s="434"/>
      <c r="D10" s="434"/>
      <c r="E10" s="434"/>
      <c r="F10" s="434"/>
      <c r="G10" s="434"/>
      <c r="H10" s="434"/>
      <c r="I10" s="434"/>
      <c r="J10" s="434"/>
      <c r="K10" s="435"/>
      <c r="L10" s="44"/>
    </row>
    <row r="11" spans="1:15">
      <c r="A11" s="41" t="s">
        <v>162</v>
      </c>
      <c r="B11" s="42">
        <v>37430</v>
      </c>
      <c r="C11" s="42">
        <v>43799</v>
      </c>
      <c r="D11" s="42">
        <v>49578</v>
      </c>
      <c r="E11" s="42">
        <v>48128</v>
      </c>
      <c r="F11" s="43">
        <v>47674</v>
      </c>
      <c r="G11" s="42">
        <v>60661</v>
      </c>
      <c r="H11" s="42">
        <v>65321</v>
      </c>
      <c r="I11" s="184">
        <v>67638</v>
      </c>
      <c r="J11" s="184">
        <v>77612</v>
      </c>
      <c r="K11" s="132">
        <f t="shared" ref="K11:K26" si="0">(J11/I11*100)-100</f>
        <v>14.74614861468406</v>
      </c>
      <c r="L11" s="44"/>
    </row>
    <row r="12" spans="1:15" ht="13.5">
      <c r="A12" s="181" t="s">
        <v>129</v>
      </c>
      <c r="B12" s="182">
        <v>34859</v>
      </c>
      <c r="C12" s="182">
        <v>42435</v>
      </c>
      <c r="D12" s="182">
        <v>50518</v>
      </c>
      <c r="E12" s="182">
        <v>51916</v>
      </c>
      <c r="F12" s="182">
        <v>52833</v>
      </c>
      <c r="G12" s="182">
        <v>55001</v>
      </c>
      <c r="H12" s="182">
        <v>59081</v>
      </c>
      <c r="I12" s="182">
        <v>64749</v>
      </c>
      <c r="J12" s="182">
        <v>85758</v>
      </c>
      <c r="K12" s="253">
        <f t="shared" si="0"/>
        <v>32.44683315572442</v>
      </c>
      <c r="L12" s="44"/>
    </row>
    <row r="13" spans="1:15">
      <c r="A13" s="41" t="s">
        <v>163</v>
      </c>
      <c r="B13" s="42">
        <v>17518</v>
      </c>
      <c r="C13" s="42">
        <v>21075</v>
      </c>
      <c r="D13" s="42">
        <v>20704</v>
      </c>
      <c r="E13" s="42">
        <v>20318</v>
      </c>
      <c r="F13" s="43">
        <v>22339</v>
      </c>
      <c r="G13" s="42">
        <v>23967</v>
      </c>
      <c r="H13" s="42">
        <v>26326</v>
      </c>
      <c r="I13" s="184">
        <v>28850</v>
      </c>
      <c r="J13" s="184">
        <v>30699</v>
      </c>
      <c r="K13" s="132">
        <f t="shared" si="0"/>
        <v>6.4090121317157696</v>
      </c>
      <c r="L13" s="44"/>
    </row>
    <row r="14" spans="1:15">
      <c r="A14" s="181" t="s">
        <v>165</v>
      </c>
      <c r="B14" s="182">
        <v>4448</v>
      </c>
      <c r="C14" s="182">
        <v>7204</v>
      </c>
      <c r="D14" s="182">
        <v>7552</v>
      </c>
      <c r="E14" s="182">
        <v>7565</v>
      </c>
      <c r="F14" s="182">
        <v>8571</v>
      </c>
      <c r="G14" s="182">
        <v>9866</v>
      </c>
      <c r="H14" s="182">
        <v>10056</v>
      </c>
      <c r="I14" s="182">
        <v>9499</v>
      </c>
      <c r="J14" s="182">
        <v>9496</v>
      </c>
      <c r="K14" s="253">
        <f t="shared" si="0"/>
        <v>-3.1582271818081153E-2</v>
      </c>
      <c r="L14" s="44"/>
    </row>
    <row r="15" spans="1:15">
      <c r="A15" s="41" t="s">
        <v>164</v>
      </c>
      <c r="B15" s="42">
        <v>3307</v>
      </c>
      <c r="C15" s="42">
        <v>4287</v>
      </c>
      <c r="D15" s="42">
        <v>5256</v>
      </c>
      <c r="E15" s="42">
        <v>4810</v>
      </c>
      <c r="F15" s="43">
        <v>5483</v>
      </c>
      <c r="G15" s="42">
        <v>5848</v>
      </c>
      <c r="H15" s="42">
        <v>5866</v>
      </c>
      <c r="I15" s="184">
        <v>6478</v>
      </c>
      <c r="J15" s="184">
        <v>7017</v>
      </c>
      <c r="K15" s="132">
        <f t="shared" si="0"/>
        <v>8.320469280642186</v>
      </c>
      <c r="L15" s="44"/>
    </row>
    <row r="16" spans="1:15" ht="13.5">
      <c r="A16" s="181" t="s">
        <v>131</v>
      </c>
      <c r="B16" s="182">
        <v>9202</v>
      </c>
      <c r="C16" s="182">
        <v>10726</v>
      </c>
      <c r="D16" s="182">
        <v>11864</v>
      </c>
      <c r="E16" s="182">
        <v>11920</v>
      </c>
      <c r="F16" s="182">
        <v>12729</v>
      </c>
      <c r="G16" s="182">
        <v>14095</v>
      </c>
      <c r="H16" s="182">
        <v>15312</v>
      </c>
      <c r="I16" s="182">
        <v>15841</v>
      </c>
      <c r="J16" s="182">
        <v>17491</v>
      </c>
      <c r="K16" s="253">
        <f t="shared" si="0"/>
        <v>10.416009090335194</v>
      </c>
      <c r="L16" s="44"/>
    </row>
    <row r="17" spans="1:12">
      <c r="A17" s="41" t="s">
        <v>166</v>
      </c>
      <c r="B17" s="42">
        <v>20992</v>
      </c>
      <c r="C17" s="42">
        <v>23654</v>
      </c>
      <c r="D17" s="42">
        <v>30059</v>
      </c>
      <c r="E17" s="42">
        <v>28576</v>
      </c>
      <c r="F17" s="43">
        <v>28911</v>
      </c>
      <c r="G17" s="42">
        <v>32974</v>
      </c>
      <c r="H17" s="42">
        <v>35709</v>
      </c>
      <c r="I17" s="184">
        <v>36713</v>
      </c>
      <c r="J17" s="184">
        <v>40776</v>
      </c>
      <c r="K17" s="132">
        <f t="shared" si="0"/>
        <v>11.066924522648662</v>
      </c>
      <c r="L17" s="44"/>
    </row>
    <row r="18" spans="1:12" ht="13.5">
      <c r="A18" s="181" t="s">
        <v>132</v>
      </c>
      <c r="B18" s="182">
        <v>3987</v>
      </c>
      <c r="C18" s="182">
        <v>5782</v>
      </c>
      <c r="D18" s="182">
        <v>6169</v>
      </c>
      <c r="E18" s="182">
        <v>6249</v>
      </c>
      <c r="F18" s="182">
        <v>6766</v>
      </c>
      <c r="G18" s="182">
        <v>7080</v>
      </c>
      <c r="H18" s="182">
        <v>7673</v>
      </c>
      <c r="I18" s="182">
        <v>7031</v>
      </c>
      <c r="J18" s="182">
        <v>7552</v>
      </c>
      <c r="K18" s="253">
        <f t="shared" si="0"/>
        <v>7.4100412459109606</v>
      </c>
      <c r="L18" s="44"/>
    </row>
    <row r="19" spans="1:12" ht="13.5">
      <c r="A19" s="41" t="s">
        <v>130</v>
      </c>
      <c r="B19" s="42">
        <v>19937</v>
      </c>
      <c r="C19" s="42">
        <v>25640</v>
      </c>
      <c r="D19" s="42">
        <v>25930</v>
      </c>
      <c r="E19" s="42">
        <v>24524</v>
      </c>
      <c r="F19" s="43">
        <v>26689</v>
      </c>
      <c r="G19" s="42">
        <v>27777</v>
      </c>
      <c r="H19" s="42">
        <v>29150</v>
      </c>
      <c r="I19" s="184">
        <v>30983</v>
      </c>
      <c r="J19" s="184">
        <v>36989</v>
      </c>
      <c r="K19" s="132">
        <f t="shared" si="0"/>
        <v>19.384823935706692</v>
      </c>
      <c r="L19" s="44"/>
    </row>
    <row r="20" spans="1:12">
      <c r="A20" s="181" t="s">
        <v>167</v>
      </c>
      <c r="B20" s="182">
        <v>62468</v>
      </c>
      <c r="C20" s="182">
        <v>69614</v>
      </c>
      <c r="D20" s="182">
        <v>80903</v>
      </c>
      <c r="E20" s="182">
        <v>75144</v>
      </c>
      <c r="F20" s="182">
        <v>77568</v>
      </c>
      <c r="G20" s="182">
        <v>84697</v>
      </c>
      <c r="H20" s="182">
        <v>91240</v>
      </c>
      <c r="I20" s="182">
        <v>97666</v>
      </c>
      <c r="J20" s="182">
        <v>119486</v>
      </c>
      <c r="K20" s="253">
        <f t="shared" si="0"/>
        <v>22.341449429688936</v>
      </c>
      <c r="L20" s="44"/>
    </row>
    <row r="21" spans="1:12">
      <c r="A21" s="41" t="s">
        <v>168</v>
      </c>
      <c r="B21" s="42">
        <v>11874</v>
      </c>
      <c r="C21" s="42">
        <v>14652</v>
      </c>
      <c r="D21" s="42">
        <v>17535</v>
      </c>
      <c r="E21" s="42">
        <v>17725</v>
      </c>
      <c r="F21" s="43">
        <v>19222</v>
      </c>
      <c r="G21" s="42">
        <v>20004</v>
      </c>
      <c r="H21" s="42">
        <v>20842</v>
      </c>
      <c r="I21" s="184">
        <v>22161</v>
      </c>
      <c r="J21" s="184">
        <v>24031</v>
      </c>
      <c r="K21" s="132">
        <f t="shared" si="0"/>
        <v>8.4382473715085098</v>
      </c>
      <c r="L21" s="44"/>
    </row>
    <row r="22" spans="1:12" ht="13.5">
      <c r="A22" s="181" t="s">
        <v>100</v>
      </c>
      <c r="B22" s="182">
        <v>3193</v>
      </c>
      <c r="C22" s="182">
        <v>3370</v>
      </c>
      <c r="D22" s="182">
        <v>3740</v>
      </c>
      <c r="E22" s="182">
        <v>3653</v>
      </c>
      <c r="F22" s="182">
        <v>3617</v>
      </c>
      <c r="G22" s="182">
        <v>4456</v>
      </c>
      <c r="H22" s="182">
        <v>5119</v>
      </c>
      <c r="I22" s="182">
        <v>5751</v>
      </c>
      <c r="J22" s="182">
        <v>5741</v>
      </c>
      <c r="K22" s="253">
        <f t="shared" si="0"/>
        <v>-0.17388280299078929</v>
      </c>
      <c r="L22" s="44"/>
    </row>
    <row r="23" spans="1:12">
      <c r="A23" s="41" t="s">
        <v>169</v>
      </c>
      <c r="B23" s="42">
        <v>14115</v>
      </c>
      <c r="C23" s="42">
        <v>18013</v>
      </c>
      <c r="D23" s="42">
        <v>19940</v>
      </c>
      <c r="E23" s="42">
        <v>18600</v>
      </c>
      <c r="F23" s="43">
        <v>20847</v>
      </c>
      <c r="G23" s="42">
        <v>20659</v>
      </c>
      <c r="H23" s="42">
        <v>21616</v>
      </c>
      <c r="I23" s="184">
        <v>20269</v>
      </c>
      <c r="J23" s="184">
        <v>21033</v>
      </c>
      <c r="K23" s="132">
        <f t="shared" si="0"/>
        <v>3.7693028763135885</v>
      </c>
      <c r="L23" s="44"/>
    </row>
    <row r="24" spans="1:12" ht="12.75" customHeight="1">
      <c r="A24" s="181" t="s">
        <v>101</v>
      </c>
      <c r="B24" s="182">
        <v>5484</v>
      </c>
      <c r="C24" s="182">
        <v>8271</v>
      </c>
      <c r="D24" s="182">
        <v>8765</v>
      </c>
      <c r="E24" s="182">
        <v>8487</v>
      </c>
      <c r="F24" s="182">
        <v>9346</v>
      </c>
      <c r="G24" s="182">
        <v>10120</v>
      </c>
      <c r="H24" s="182">
        <v>10230</v>
      </c>
      <c r="I24" s="182">
        <v>10085</v>
      </c>
      <c r="J24" s="182">
        <v>10495</v>
      </c>
      <c r="K24" s="253">
        <f t="shared" si="0"/>
        <v>4.0654437283093756</v>
      </c>
    </row>
    <row r="25" spans="1:12" ht="14.25" customHeight="1">
      <c r="A25" s="41" t="s">
        <v>170</v>
      </c>
      <c r="B25" s="42">
        <v>6788</v>
      </c>
      <c r="C25" s="42">
        <v>7247</v>
      </c>
      <c r="D25" s="42">
        <v>8123</v>
      </c>
      <c r="E25" s="42">
        <v>7925</v>
      </c>
      <c r="F25" s="43">
        <v>8616</v>
      </c>
      <c r="G25" s="42">
        <v>8824</v>
      </c>
      <c r="H25" s="42">
        <v>9496</v>
      </c>
      <c r="I25" s="184">
        <v>9687</v>
      </c>
      <c r="J25" s="184">
        <v>10501</v>
      </c>
      <c r="K25" s="132">
        <f t="shared" si="0"/>
        <v>8.4030143491276874</v>
      </c>
    </row>
    <row r="26" spans="1:12">
      <c r="A26" s="409" t="s">
        <v>290</v>
      </c>
      <c r="B26" s="182">
        <v>5825</v>
      </c>
      <c r="C26" s="182">
        <v>8770</v>
      </c>
      <c r="D26" s="182">
        <v>9325</v>
      </c>
      <c r="E26" s="182">
        <v>9282</v>
      </c>
      <c r="F26" s="182">
        <v>10149</v>
      </c>
      <c r="G26" s="182">
        <v>10581</v>
      </c>
      <c r="H26" s="182">
        <v>11236</v>
      </c>
      <c r="I26" s="182">
        <v>11207</v>
      </c>
      <c r="J26" s="182">
        <v>11156</v>
      </c>
      <c r="K26" s="253">
        <f t="shared" si="0"/>
        <v>-0.45507272240563168</v>
      </c>
    </row>
    <row r="27" spans="1:12" ht="92.25" customHeight="1">
      <c r="A27" s="545" t="s">
        <v>70</v>
      </c>
      <c r="B27" s="545"/>
      <c r="C27" s="545"/>
      <c r="D27" s="545"/>
      <c r="E27" s="545"/>
      <c r="F27" s="545"/>
      <c r="G27" s="545"/>
      <c r="H27" s="545"/>
      <c r="I27" s="545"/>
      <c r="J27" s="545"/>
      <c r="K27" s="545"/>
    </row>
    <row r="28" spans="1:12" ht="12.75" customHeight="1">
      <c r="A28" s="546" t="s">
        <v>159</v>
      </c>
      <c r="B28" s="546"/>
      <c r="C28" s="546"/>
      <c r="D28" s="546"/>
      <c r="E28" s="546"/>
      <c r="F28" s="546"/>
      <c r="G28" s="546"/>
      <c r="H28" s="546"/>
      <c r="I28" s="546"/>
      <c r="J28" s="546"/>
      <c r="K28" s="546"/>
    </row>
  </sheetData>
  <mergeCells count="8">
    <mergeCell ref="A27:K27"/>
    <mergeCell ref="A28:K28"/>
    <mergeCell ref="B5:J5"/>
    <mergeCell ref="A1:B1"/>
    <mergeCell ref="A2:K2"/>
    <mergeCell ref="A3:A4"/>
    <mergeCell ref="K3:K4"/>
    <mergeCell ref="B3:J3"/>
  </mergeCells>
  <phoneticPr fontId="44"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81" orientation="portrait" r:id="rId1"/>
  <headerFooter alignWithMargins="0">
    <oddHeader>&amp;CBildung in Deutschland 2012 - (Web-)Tabellen F1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enableFormatConditionsCalculation="0">
    <pageSetUpPr fitToPage="1"/>
  </sheetPr>
  <dimension ref="A1:J28"/>
  <sheetViews>
    <sheetView zoomScaleNormal="100" workbookViewId="0">
      <selection sqref="A1:B1"/>
    </sheetView>
  </sheetViews>
  <sheetFormatPr baseColWidth="10" defaultRowHeight="12.75"/>
  <cols>
    <col min="7" max="7" width="6" customWidth="1"/>
  </cols>
  <sheetData>
    <row r="1" spans="1:9" ht="25.5" customHeight="1">
      <c r="A1" s="501" t="s">
        <v>292</v>
      </c>
      <c r="B1" s="501"/>
      <c r="C1" s="4"/>
      <c r="D1" s="4"/>
      <c r="E1" s="4"/>
      <c r="F1" s="4"/>
    </row>
    <row r="2" spans="1:9" ht="33.75" customHeight="1">
      <c r="A2" s="519" t="s">
        <v>31</v>
      </c>
      <c r="B2" s="519"/>
      <c r="C2" s="519"/>
      <c r="D2" s="519"/>
      <c r="E2" s="519"/>
      <c r="F2" s="519"/>
    </row>
    <row r="3" spans="1:9" ht="12.75" customHeight="1">
      <c r="A3" s="530" t="s">
        <v>331</v>
      </c>
      <c r="B3" s="524" t="s">
        <v>87</v>
      </c>
      <c r="C3" s="513" t="s">
        <v>384</v>
      </c>
      <c r="D3" s="514"/>
      <c r="E3" s="514"/>
      <c r="F3" s="514"/>
      <c r="G3" s="4"/>
    </row>
    <row r="4" spans="1:9" ht="49.5" customHeight="1">
      <c r="A4" s="531"/>
      <c r="B4" s="525"/>
      <c r="C4" s="175" t="s">
        <v>375</v>
      </c>
      <c r="D4" s="172" t="s">
        <v>376</v>
      </c>
      <c r="E4" s="175" t="s">
        <v>377</v>
      </c>
      <c r="F4" s="171" t="s">
        <v>72</v>
      </c>
      <c r="G4" s="4"/>
    </row>
    <row r="5" spans="1:9">
      <c r="A5" s="532"/>
      <c r="B5" s="583" t="s">
        <v>326</v>
      </c>
      <c r="C5" s="602"/>
      <c r="D5" s="468" t="s">
        <v>327</v>
      </c>
      <c r="E5" s="465" t="s">
        <v>326</v>
      </c>
      <c r="F5" s="466" t="s">
        <v>327</v>
      </c>
      <c r="G5" s="4"/>
      <c r="H5" s="84"/>
      <c r="I5" s="450"/>
    </row>
    <row r="6" spans="1:9">
      <c r="A6" s="67">
        <v>1975</v>
      </c>
      <c r="B6" s="42">
        <v>163447</v>
      </c>
      <c r="C6" s="99">
        <v>11203</v>
      </c>
      <c r="D6" s="129">
        <v>6.9</v>
      </c>
      <c r="E6" s="247" t="s">
        <v>317</v>
      </c>
      <c r="F6" s="247" t="s">
        <v>317</v>
      </c>
      <c r="G6" s="4"/>
      <c r="H6" s="84"/>
      <c r="I6" s="89"/>
    </row>
    <row r="7" spans="1:9">
      <c r="A7" s="250">
        <v>1980</v>
      </c>
      <c r="B7" s="182">
        <v>189953</v>
      </c>
      <c r="C7" s="177">
        <v>13210</v>
      </c>
      <c r="D7" s="251">
        <v>7</v>
      </c>
      <c r="E7" s="252">
        <v>10030</v>
      </c>
      <c r="F7" s="253">
        <v>5.3</v>
      </c>
      <c r="G7" s="4"/>
      <c r="H7" s="84"/>
      <c r="I7" s="89"/>
    </row>
    <row r="8" spans="1:9">
      <c r="A8" s="67">
        <v>1985</v>
      </c>
      <c r="B8" s="42">
        <v>206823</v>
      </c>
      <c r="C8" s="99">
        <v>15351</v>
      </c>
      <c r="D8" s="130">
        <v>7.4</v>
      </c>
      <c r="E8" s="131">
        <v>10674</v>
      </c>
      <c r="F8" s="132">
        <v>5.2</v>
      </c>
      <c r="G8" s="4"/>
    </row>
    <row r="9" spans="1:9">
      <c r="A9" s="250">
        <v>1990</v>
      </c>
      <c r="B9" s="182">
        <v>277868</v>
      </c>
      <c r="C9" s="177">
        <v>24290</v>
      </c>
      <c r="D9" s="251">
        <v>8.6999999999999993</v>
      </c>
      <c r="E9" s="252">
        <v>16850</v>
      </c>
      <c r="F9" s="253">
        <v>6.1</v>
      </c>
      <c r="G9" s="4"/>
    </row>
    <row r="10" spans="1:9">
      <c r="A10" s="67">
        <v>1995</v>
      </c>
      <c r="B10" s="42">
        <v>261427</v>
      </c>
      <c r="C10" s="99">
        <v>36786</v>
      </c>
      <c r="D10" s="130">
        <v>14.1</v>
      </c>
      <c r="E10" s="131">
        <v>28223</v>
      </c>
      <c r="F10" s="132">
        <v>10.8</v>
      </c>
      <c r="G10" s="4"/>
    </row>
    <row r="11" spans="1:9">
      <c r="A11" s="250">
        <v>1996</v>
      </c>
      <c r="B11" s="182">
        <v>266687</v>
      </c>
      <c r="C11" s="177">
        <v>38273</v>
      </c>
      <c r="D11" s="251">
        <v>14.4</v>
      </c>
      <c r="E11" s="252">
        <v>29423</v>
      </c>
      <c r="F11" s="253">
        <v>11</v>
      </c>
      <c r="G11" s="4"/>
    </row>
    <row r="12" spans="1:9">
      <c r="A12" s="67">
        <v>1997</v>
      </c>
      <c r="B12" s="42">
        <v>267228</v>
      </c>
      <c r="C12" s="99">
        <v>40135</v>
      </c>
      <c r="D12" s="130">
        <v>15</v>
      </c>
      <c r="E12" s="131">
        <v>31125</v>
      </c>
      <c r="F12" s="132">
        <v>11.6</v>
      </c>
      <c r="G12" s="4"/>
    </row>
    <row r="13" spans="1:9">
      <c r="A13" s="250">
        <v>1998</v>
      </c>
      <c r="B13" s="182">
        <v>271999</v>
      </c>
      <c r="C13" s="177">
        <v>44197</v>
      </c>
      <c r="D13" s="251">
        <v>16.2</v>
      </c>
      <c r="E13" s="252">
        <v>34775</v>
      </c>
      <c r="F13" s="253">
        <v>12.8</v>
      </c>
      <c r="G13" s="4"/>
    </row>
    <row r="14" spans="1:9">
      <c r="A14" s="67">
        <v>1999</v>
      </c>
      <c r="B14" s="42">
        <v>290983</v>
      </c>
      <c r="C14" s="99">
        <v>49700</v>
      </c>
      <c r="D14" s="130">
        <v>17.100000000000001</v>
      </c>
      <c r="E14" s="131">
        <v>39905</v>
      </c>
      <c r="F14" s="132">
        <v>13.7</v>
      </c>
      <c r="G14" s="4"/>
    </row>
    <row r="15" spans="1:9">
      <c r="A15" s="250">
        <v>2000</v>
      </c>
      <c r="B15" s="182">
        <v>314539</v>
      </c>
      <c r="C15" s="177">
        <v>54888</v>
      </c>
      <c r="D15" s="251">
        <v>17.5</v>
      </c>
      <c r="E15" s="252">
        <v>45149</v>
      </c>
      <c r="F15" s="253">
        <v>14.4</v>
      </c>
      <c r="G15" s="4"/>
    </row>
    <row r="16" spans="1:9">
      <c r="A16" s="67">
        <v>2001</v>
      </c>
      <c r="B16" s="42">
        <v>344659</v>
      </c>
      <c r="C16" s="99">
        <v>63507</v>
      </c>
      <c r="D16" s="130">
        <v>18.399999999999999</v>
      </c>
      <c r="E16" s="131">
        <v>53175</v>
      </c>
      <c r="F16" s="132">
        <v>15.4</v>
      </c>
      <c r="G16" s="4"/>
    </row>
    <row r="17" spans="1:10">
      <c r="A17" s="250">
        <v>2002</v>
      </c>
      <c r="B17" s="182">
        <v>358792</v>
      </c>
      <c r="C17" s="177">
        <v>68566</v>
      </c>
      <c r="D17" s="251">
        <v>19.100000000000001</v>
      </c>
      <c r="E17" s="252">
        <v>58480</v>
      </c>
      <c r="F17" s="253">
        <v>16.3</v>
      </c>
      <c r="G17" s="4"/>
    </row>
    <row r="18" spans="1:10">
      <c r="A18" s="67">
        <v>2003</v>
      </c>
      <c r="B18" s="42">
        <v>377395</v>
      </c>
      <c r="C18" s="99">
        <v>70890</v>
      </c>
      <c r="D18" s="130">
        <v>18.8</v>
      </c>
      <c r="E18" s="131">
        <v>60113</v>
      </c>
      <c r="F18" s="132">
        <v>15.9</v>
      </c>
      <c r="G18" s="4"/>
    </row>
    <row r="19" spans="1:10">
      <c r="A19" s="250">
        <v>2004</v>
      </c>
      <c r="B19" s="182">
        <v>358704</v>
      </c>
      <c r="C19" s="177">
        <v>68235</v>
      </c>
      <c r="D19" s="251">
        <v>19</v>
      </c>
      <c r="E19" s="252">
        <v>58247</v>
      </c>
      <c r="F19" s="253">
        <v>16.2</v>
      </c>
      <c r="G19" s="4"/>
    </row>
    <row r="20" spans="1:10">
      <c r="A20" s="67">
        <v>2005</v>
      </c>
      <c r="B20" s="42">
        <v>355961</v>
      </c>
      <c r="C20" s="99">
        <v>65769</v>
      </c>
      <c r="D20" s="130">
        <v>18.5</v>
      </c>
      <c r="E20" s="131">
        <v>55773</v>
      </c>
      <c r="F20" s="132">
        <v>15.7</v>
      </c>
      <c r="G20" s="4"/>
    </row>
    <row r="21" spans="1:10">
      <c r="A21" s="250">
        <v>2006</v>
      </c>
      <c r="B21" s="182">
        <v>344822</v>
      </c>
      <c r="C21" s="177">
        <v>63413</v>
      </c>
      <c r="D21" s="251">
        <v>18.399999999999999</v>
      </c>
      <c r="E21" s="252">
        <v>53554</v>
      </c>
      <c r="F21" s="253">
        <v>15.5</v>
      </c>
      <c r="G21" s="4"/>
    </row>
    <row r="22" spans="1:10">
      <c r="A22" s="68">
        <v>2007</v>
      </c>
      <c r="B22" s="43">
        <v>361360</v>
      </c>
      <c r="C22" s="133">
        <v>64028</v>
      </c>
      <c r="D22" s="134">
        <v>17.718618552136373</v>
      </c>
      <c r="E22" s="135">
        <v>53759</v>
      </c>
      <c r="F22" s="136">
        <v>14.876854106707993</v>
      </c>
      <c r="G22" s="4"/>
    </row>
    <row r="23" spans="1:10">
      <c r="A23" s="250">
        <v>2008</v>
      </c>
      <c r="B23" s="182">
        <v>396610</v>
      </c>
      <c r="C23" s="177">
        <v>69809</v>
      </c>
      <c r="D23" s="251">
        <v>17.601422051889763</v>
      </c>
      <c r="E23" s="252">
        <v>58350</v>
      </c>
      <c r="F23" s="253">
        <v>14.712185774438366</v>
      </c>
      <c r="G23" s="4"/>
    </row>
    <row r="24" spans="1:10">
      <c r="A24" s="68">
        <v>2009</v>
      </c>
      <c r="B24" s="43">
        <v>424273</v>
      </c>
      <c r="C24" s="133">
        <v>74024</v>
      </c>
      <c r="D24" s="134">
        <v>17.447256836989393</v>
      </c>
      <c r="E24" s="135">
        <v>60910</v>
      </c>
      <c r="F24" s="136">
        <v>14.356322462188261</v>
      </c>
      <c r="G24" s="4"/>
    </row>
    <row r="25" spans="1:10">
      <c r="A25" s="250">
        <v>2010</v>
      </c>
      <c r="B25" s="182">
        <v>444608</v>
      </c>
      <c r="C25" s="177">
        <v>80130</v>
      </c>
      <c r="D25" s="251">
        <v>18</v>
      </c>
      <c r="E25" s="252">
        <v>66413</v>
      </c>
      <c r="F25" s="253">
        <v>14.9</v>
      </c>
      <c r="G25" s="4"/>
    </row>
    <row r="26" spans="1:10" ht="13.5">
      <c r="A26" s="68" t="s">
        <v>284</v>
      </c>
      <c r="B26" s="184">
        <v>515833</v>
      </c>
      <c r="C26" s="133">
        <f>19616+65175</f>
        <v>84791</v>
      </c>
      <c r="D26" s="134">
        <v>16.399999999999999</v>
      </c>
      <c r="E26" s="247" t="s">
        <v>317</v>
      </c>
      <c r="F26" s="247" t="s">
        <v>317</v>
      </c>
      <c r="G26" s="4"/>
      <c r="H26" s="410"/>
      <c r="I26" s="37"/>
      <c r="J26" s="37"/>
    </row>
    <row r="27" spans="1:10" ht="116.25" customHeight="1">
      <c r="A27" s="545" t="s">
        <v>28</v>
      </c>
      <c r="B27" s="545"/>
      <c r="C27" s="545"/>
      <c r="D27" s="545"/>
      <c r="E27" s="545"/>
      <c r="F27" s="545"/>
    </row>
    <row r="28" spans="1:10" ht="21" customHeight="1">
      <c r="A28" s="546" t="s">
        <v>71</v>
      </c>
      <c r="B28" s="546"/>
      <c r="C28" s="546"/>
      <c r="D28" s="546"/>
      <c r="E28" s="546"/>
      <c r="F28" s="546"/>
    </row>
  </sheetData>
  <mergeCells count="8">
    <mergeCell ref="A28:F28"/>
    <mergeCell ref="A1:B1"/>
    <mergeCell ref="A27:F27"/>
    <mergeCell ref="A2:F2"/>
    <mergeCell ref="B3:B4"/>
    <mergeCell ref="C3:F3"/>
    <mergeCell ref="B5:C5"/>
    <mergeCell ref="A3:A5"/>
  </mergeCells>
  <phoneticPr fontId="0"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orientation="portrait" r:id="rId1"/>
  <headerFooter alignWithMargins="0">
    <oddHeader>&amp;CBildung in Deutschland 2012 -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pageSetUpPr fitToPage="1"/>
  </sheetPr>
  <dimension ref="A1:L41"/>
  <sheetViews>
    <sheetView zoomScaleNormal="100" zoomScaleSheetLayoutView="90" workbookViewId="0">
      <selection sqref="A1:B1"/>
    </sheetView>
  </sheetViews>
  <sheetFormatPr baseColWidth="10" defaultRowHeight="12.75"/>
  <cols>
    <col min="1" max="1" width="10.42578125" customWidth="1"/>
    <col min="2" max="2" width="11.42578125" customWidth="1"/>
    <col min="3" max="5" width="10.140625" customWidth="1"/>
    <col min="6" max="6" width="16.85546875" customWidth="1"/>
  </cols>
  <sheetData>
    <row r="1" spans="1:6" ht="25.5" customHeight="1">
      <c r="A1" s="501" t="s">
        <v>292</v>
      </c>
      <c r="B1" s="501"/>
    </row>
    <row r="2" spans="1:6" ht="29.25" customHeight="1">
      <c r="A2" s="603" t="s">
        <v>32</v>
      </c>
      <c r="B2" s="604"/>
      <c r="C2" s="603"/>
      <c r="D2" s="603"/>
      <c r="E2" s="603"/>
      <c r="F2" s="603"/>
    </row>
    <row r="3" spans="1:6" s="38" customFormat="1" ht="24.75" customHeight="1">
      <c r="A3" s="508" t="s">
        <v>261</v>
      </c>
      <c r="B3" s="173" t="s">
        <v>55</v>
      </c>
      <c r="C3" s="608" t="s">
        <v>56</v>
      </c>
      <c r="D3" s="530"/>
      <c r="E3" s="508"/>
      <c r="F3" s="606" t="s">
        <v>123</v>
      </c>
    </row>
    <row r="4" spans="1:6" s="38" customFormat="1" ht="24">
      <c r="A4" s="509"/>
      <c r="B4" s="174" t="s">
        <v>77</v>
      </c>
      <c r="C4" s="175" t="s">
        <v>206</v>
      </c>
      <c r="D4" s="377" t="s">
        <v>122</v>
      </c>
      <c r="E4" s="175" t="s">
        <v>207</v>
      </c>
      <c r="F4" s="607"/>
    </row>
    <row r="5" spans="1:6" ht="15.75" customHeight="1">
      <c r="A5" s="510"/>
      <c r="B5" s="528" t="s">
        <v>54</v>
      </c>
      <c r="C5" s="529"/>
      <c r="D5" s="529"/>
      <c r="E5" s="529"/>
      <c r="F5" s="467"/>
    </row>
    <row r="6" spans="1:6">
      <c r="A6" s="315">
        <v>1993</v>
      </c>
      <c r="B6" s="351">
        <v>77.886903340534502</v>
      </c>
      <c r="C6" s="400" t="s">
        <v>317</v>
      </c>
      <c r="D6" s="400" t="s">
        <v>317</v>
      </c>
      <c r="E6" s="400" t="s">
        <v>317</v>
      </c>
      <c r="F6" s="401" t="s">
        <v>317</v>
      </c>
    </row>
    <row r="7" spans="1:6">
      <c r="A7" s="190">
        <v>1994</v>
      </c>
      <c r="B7" s="295">
        <v>74.713802916611655</v>
      </c>
      <c r="C7" s="402" t="s">
        <v>317</v>
      </c>
      <c r="D7" s="402" t="s">
        <v>317</v>
      </c>
      <c r="E7" s="402" t="s">
        <v>317</v>
      </c>
      <c r="F7" s="403" t="s">
        <v>317</v>
      </c>
    </row>
    <row r="8" spans="1:6">
      <c r="A8" s="76">
        <v>1995</v>
      </c>
      <c r="B8" s="351">
        <v>73.442596239475677</v>
      </c>
      <c r="C8" s="400" t="s">
        <v>317</v>
      </c>
      <c r="D8" s="400" t="s">
        <v>317</v>
      </c>
      <c r="E8" s="400" t="s">
        <v>317</v>
      </c>
      <c r="F8" s="404" t="s">
        <v>317</v>
      </c>
    </row>
    <row r="9" spans="1:6">
      <c r="A9" s="190">
        <v>1996</v>
      </c>
      <c r="B9" s="295">
        <v>74.920286211129877</v>
      </c>
      <c r="C9" s="402" t="s">
        <v>317</v>
      </c>
      <c r="D9" s="402" t="s">
        <v>317</v>
      </c>
      <c r="E9" s="402" t="s">
        <v>317</v>
      </c>
      <c r="F9" s="403" t="s">
        <v>317</v>
      </c>
    </row>
    <row r="10" spans="1:6">
      <c r="A10" s="76">
        <v>1997</v>
      </c>
      <c r="B10" s="351">
        <v>75.072269153081379</v>
      </c>
      <c r="C10" s="400" t="s">
        <v>317</v>
      </c>
      <c r="D10" s="400" t="s">
        <v>317</v>
      </c>
      <c r="E10" s="400" t="s">
        <v>317</v>
      </c>
      <c r="F10" s="404" t="s">
        <v>317</v>
      </c>
    </row>
    <row r="11" spans="1:6">
      <c r="A11" s="190">
        <v>1998</v>
      </c>
      <c r="B11" s="295">
        <v>76.412584524709175</v>
      </c>
      <c r="C11" s="402" t="s">
        <v>317</v>
      </c>
      <c r="D11" s="402" t="s">
        <v>317</v>
      </c>
      <c r="E11" s="402" t="s">
        <v>317</v>
      </c>
      <c r="F11" s="403" t="s">
        <v>317</v>
      </c>
    </row>
    <row r="12" spans="1:6">
      <c r="A12" s="76">
        <v>1999</v>
      </c>
      <c r="B12" s="351">
        <v>81.745753045979754</v>
      </c>
      <c r="C12" s="400" t="s">
        <v>317</v>
      </c>
      <c r="D12" s="400" t="s">
        <v>317</v>
      </c>
      <c r="E12" s="400" t="s">
        <v>317</v>
      </c>
      <c r="F12" s="404" t="s">
        <v>317</v>
      </c>
    </row>
    <row r="13" spans="1:6">
      <c r="A13" s="190">
        <v>2000</v>
      </c>
      <c r="B13" s="295">
        <v>88.363331938049399</v>
      </c>
      <c r="C13" s="402" t="s">
        <v>317</v>
      </c>
      <c r="D13" s="402" t="s">
        <v>317</v>
      </c>
      <c r="E13" s="402" t="s">
        <v>317</v>
      </c>
      <c r="F13" s="403" t="s">
        <v>317</v>
      </c>
    </row>
    <row r="14" spans="1:6">
      <c r="A14" s="76">
        <v>2001</v>
      </c>
      <c r="B14" s="351">
        <v>96.824933068510305</v>
      </c>
      <c r="C14" s="400" t="s">
        <v>317</v>
      </c>
      <c r="D14" s="400" t="s">
        <v>317</v>
      </c>
      <c r="E14" s="400" t="s">
        <v>317</v>
      </c>
      <c r="F14" s="404" t="s">
        <v>317</v>
      </c>
    </row>
    <row r="15" spans="1:6">
      <c r="A15" s="190">
        <v>2002</v>
      </c>
      <c r="B15" s="295">
        <v>100.79531184596064</v>
      </c>
      <c r="C15" s="402" t="s">
        <v>317</v>
      </c>
      <c r="D15" s="402" t="s">
        <v>317</v>
      </c>
      <c r="E15" s="402" t="s">
        <v>317</v>
      </c>
      <c r="F15" s="403" t="s">
        <v>317</v>
      </c>
    </row>
    <row r="16" spans="1:6">
      <c r="A16" s="76">
        <v>2003</v>
      </c>
      <c r="B16" s="351">
        <v>106.02144616966464</v>
      </c>
      <c r="C16" s="400" t="s">
        <v>317</v>
      </c>
      <c r="D16" s="400" t="s">
        <v>317</v>
      </c>
      <c r="E16" s="400" t="s">
        <v>317</v>
      </c>
      <c r="F16" s="404" t="s">
        <v>317</v>
      </c>
    </row>
    <row r="17" spans="1:12">
      <c r="A17" s="190">
        <v>2004</v>
      </c>
      <c r="B17" s="295">
        <v>100.77059003654895</v>
      </c>
      <c r="C17" s="402" t="s">
        <v>317</v>
      </c>
      <c r="D17" s="402" t="s">
        <v>317</v>
      </c>
      <c r="E17" s="402" t="s">
        <v>317</v>
      </c>
      <c r="F17" s="403" t="s">
        <v>317</v>
      </c>
    </row>
    <row r="18" spans="1:12">
      <c r="A18" s="76">
        <v>2005</v>
      </c>
      <c r="B18" s="425">
        <v>100</v>
      </c>
      <c r="C18" s="400" t="s">
        <v>317</v>
      </c>
      <c r="D18" s="400" t="s">
        <v>317</v>
      </c>
      <c r="E18" s="400" t="s">
        <v>317</v>
      </c>
      <c r="F18" s="404" t="s">
        <v>317</v>
      </c>
    </row>
    <row r="19" spans="1:12">
      <c r="A19" s="190">
        <v>2006</v>
      </c>
      <c r="B19" s="295">
        <v>96.870724601852459</v>
      </c>
      <c r="C19" s="402" t="s">
        <v>317</v>
      </c>
      <c r="D19" s="402" t="s">
        <v>317</v>
      </c>
      <c r="E19" s="402" t="s">
        <v>317</v>
      </c>
      <c r="F19" s="403" t="s">
        <v>317</v>
      </c>
    </row>
    <row r="20" spans="1:12">
      <c r="A20" s="76">
        <v>2007</v>
      </c>
      <c r="B20" s="351">
        <v>101.51673919333859</v>
      </c>
      <c r="C20" s="400" t="s">
        <v>317</v>
      </c>
      <c r="D20" s="400" t="s">
        <v>317</v>
      </c>
      <c r="E20" s="400" t="s">
        <v>317</v>
      </c>
      <c r="F20" s="404" t="s">
        <v>317</v>
      </c>
      <c r="L20" s="447"/>
    </row>
    <row r="21" spans="1:12">
      <c r="A21" s="190">
        <v>2008</v>
      </c>
      <c r="B21" s="295">
        <v>111.41950944064097</v>
      </c>
      <c r="C21" s="402" t="s">
        <v>317</v>
      </c>
      <c r="D21" s="402" t="s">
        <v>317</v>
      </c>
      <c r="E21" s="402" t="s">
        <v>317</v>
      </c>
      <c r="F21" s="403" t="s">
        <v>317</v>
      </c>
    </row>
    <row r="22" spans="1:12">
      <c r="A22" s="76">
        <v>2009</v>
      </c>
      <c r="B22" s="351">
        <v>119.19086641514099</v>
      </c>
      <c r="C22" s="400" t="s">
        <v>317</v>
      </c>
      <c r="D22" s="400" t="s">
        <v>317</v>
      </c>
      <c r="E22" s="400" t="s">
        <v>317</v>
      </c>
      <c r="F22" s="404" t="s">
        <v>317</v>
      </c>
    </row>
    <row r="23" spans="1:12">
      <c r="A23" s="190">
        <v>2010</v>
      </c>
      <c r="B23" s="295">
        <v>124.90357089681171</v>
      </c>
      <c r="C23" s="402" t="s">
        <v>317</v>
      </c>
      <c r="D23" s="402" t="s">
        <v>317</v>
      </c>
      <c r="E23" s="402" t="s">
        <v>317</v>
      </c>
      <c r="F23" s="403" t="s">
        <v>317</v>
      </c>
    </row>
    <row r="24" spans="1:12" ht="13.5">
      <c r="A24" s="76" t="s">
        <v>204</v>
      </c>
      <c r="B24" s="351">
        <v>144.91278538941063</v>
      </c>
      <c r="C24" s="400" t="s">
        <v>317</v>
      </c>
      <c r="D24" s="400" t="s">
        <v>317</v>
      </c>
      <c r="E24" s="400" t="s">
        <v>317</v>
      </c>
      <c r="F24" s="404" t="s">
        <v>317</v>
      </c>
    </row>
    <row r="25" spans="1:12">
      <c r="A25" s="190">
        <v>2012</v>
      </c>
      <c r="B25" s="402" t="s">
        <v>317</v>
      </c>
      <c r="C25" s="352">
        <v>130.15470795957984</v>
      </c>
      <c r="D25" s="353">
        <v>133.52586378844873</v>
      </c>
      <c r="E25" s="352">
        <v>141.98184632586154</v>
      </c>
      <c r="F25" s="426">
        <v>132.68307483123152</v>
      </c>
    </row>
    <row r="26" spans="1:12">
      <c r="A26" s="76">
        <v>2013</v>
      </c>
      <c r="B26" s="400" t="s">
        <v>317</v>
      </c>
      <c r="C26" s="143">
        <v>132.99209744887784</v>
      </c>
      <c r="D26" s="354">
        <v>138.18929601838403</v>
      </c>
      <c r="E26" s="143">
        <v>146.81383634724028</v>
      </c>
      <c r="F26" s="427">
        <v>137.43078595688854</v>
      </c>
    </row>
    <row r="27" spans="1:12">
      <c r="A27" s="190">
        <v>2014</v>
      </c>
      <c r="B27" s="402" t="s">
        <v>317</v>
      </c>
      <c r="C27" s="352">
        <v>125.60364759060683</v>
      </c>
      <c r="D27" s="353">
        <v>132.51451703978807</v>
      </c>
      <c r="E27" s="352">
        <v>141.13905736864433</v>
      </c>
      <c r="F27" s="426">
        <v>131.61554215208972</v>
      </c>
    </row>
    <row r="28" spans="1:12">
      <c r="A28" s="76">
        <v>2015</v>
      </c>
      <c r="B28" s="400" t="s">
        <v>317</v>
      </c>
      <c r="C28" s="143">
        <v>122.45723548366254</v>
      </c>
      <c r="D28" s="354">
        <v>130.99749691679708</v>
      </c>
      <c r="E28" s="143">
        <v>139.53775834993158</v>
      </c>
      <c r="F28" s="427">
        <v>131.13796174299995</v>
      </c>
    </row>
    <row r="29" spans="1:12">
      <c r="A29" s="190">
        <v>2016</v>
      </c>
      <c r="B29" s="402" t="s">
        <v>317</v>
      </c>
      <c r="C29" s="352">
        <v>123.0471877537146</v>
      </c>
      <c r="D29" s="353">
        <v>131.69982104781141</v>
      </c>
      <c r="E29" s="352">
        <v>140.32436137666767</v>
      </c>
      <c r="F29" s="426">
        <v>132.51451703978807</v>
      </c>
    </row>
    <row r="30" spans="1:12">
      <c r="A30" s="76">
        <v>2017</v>
      </c>
      <c r="B30" s="400" t="s">
        <v>317</v>
      </c>
      <c r="C30" s="143">
        <v>121.50207466548302</v>
      </c>
      <c r="D30" s="354">
        <v>130.12661499433926</v>
      </c>
      <c r="E30" s="143">
        <v>138.72306235795494</v>
      </c>
      <c r="F30" s="427">
        <v>131.41889139540567</v>
      </c>
    </row>
    <row r="31" spans="1:12">
      <c r="A31" s="190">
        <v>2018</v>
      </c>
      <c r="B31" s="402" t="s">
        <v>317</v>
      </c>
      <c r="C31" s="352">
        <v>120.06933343821373</v>
      </c>
      <c r="D31" s="353">
        <v>128.58150190610769</v>
      </c>
      <c r="E31" s="352">
        <v>137.09367037400165</v>
      </c>
      <c r="F31" s="426">
        <v>130.43563761198558</v>
      </c>
    </row>
    <row r="32" spans="1:12">
      <c r="A32" s="76">
        <v>2019</v>
      </c>
      <c r="B32" s="400" t="s">
        <v>317</v>
      </c>
      <c r="C32" s="143">
        <v>118.38375552377929</v>
      </c>
      <c r="D32" s="354">
        <v>126.81164509595153</v>
      </c>
      <c r="E32" s="143">
        <v>135.26762763336433</v>
      </c>
      <c r="F32" s="427">
        <v>129.00289638471628</v>
      </c>
    </row>
    <row r="33" spans="1:6">
      <c r="A33" s="190">
        <v>2020</v>
      </c>
      <c r="B33" s="402" t="s">
        <v>317</v>
      </c>
      <c r="C33" s="352">
        <v>116.19250423501451</v>
      </c>
      <c r="D33" s="353">
        <v>124.53611491146501</v>
      </c>
      <c r="E33" s="352">
        <v>132.87972558791552</v>
      </c>
      <c r="F33" s="426">
        <v>126.27787875638062</v>
      </c>
    </row>
    <row r="34" spans="1:6">
      <c r="A34" s="76">
        <v>2021</v>
      </c>
      <c r="B34" s="400" t="s">
        <v>317</v>
      </c>
      <c r="C34" s="143">
        <v>114.28218259865548</v>
      </c>
      <c r="D34" s="354">
        <v>122.51342141414368</v>
      </c>
      <c r="E34" s="143">
        <v>130.7165672643913</v>
      </c>
      <c r="F34" s="427">
        <v>124.25518525905927</v>
      </c>
    </row>
    <row r="35" spans="1:6">
      <c r="A35" s="190">
        <v>2022</v>
      </c>
      <c r="B35" s="402" t="s">
        <v>317</v>
      </c>
      <c r="C35" s="352">
        <v>112.11902427513127</v>
      </c>
      <c r="D35" s="353">
        <v>120.23789122965718</v>
      </c>
      <c r="E35" s="352">
        <v>128.35675818418309</v>
      </c>
      <c r="F35" s="426">
        <v>121.86728321361049</v>
      </c>
    </row>
    <row r="36" spans="1:6">
      <c r="A36" s="76">
        <v>2023</v>
      </c>
      <c r="B36" s="400" t="s">
        <v>317</v>
      </c>
      <c r="C36" s="143">
        <v>110.29298153449393</v>
      </c>
      <c r="D36" s="354">
        <v>118.32756959329814</v>
      </c>
      <c r="E36" s="143">
        <v>126.36215765210235</v>
      </c>
      <c r="F36" s="427">
        <v>120.99640129115268</v>
      </c>
    </row>
    <row r="37" spans="1:6">
      <c r="A37" s="190">
        <v>2024</v>
      </c>
      <c r="B37" s="402" t="s">
        <v>317</v>
      </c>
      <c r="C37" s="352">
        <v>108.88833327246523</v>
      </c>
      <c r="D37" s="353">
        <v>116.86673540078829</v>
      </c>
      <c r="E37" s="352">
        <v>124.81704456387077</v>
      </c>
      <c r="F37" s="426">
        <v>119.788403785808</v>
      </c>
    </row>
    <row r="38" spans="1:6">
      <c r="A38" s="77">
        <v>2025</v>
      </c>
      <c r="B38" s="400" t="s">
        <v>317</v>
      </c>
      <c r="C38" s="355">
        <v>107.93317245428572</v>
      </c>
      <c r="D38" s="356">
        <v>115.82729568688706</v>
      </c>
      <c r="E38" s="355">
        <v>123.72141891948839</v>
      </c>
      <c r="F38" s="428">
        <v>118.52422034998216</v>
      </c>
    </row>
    <row r="39" spans="1:6" ht="25.5" customHeight="1">
      <c r="A39" s="545" t="s">
        <v>6</v>
      </c>
      <c r="B39" s="545"/>
      <c r="C39" s="545"/>
      <c r="D39" s="545"/>
      <c r="E39" s="545"/>
    </row>
    <row r="40" spans="1:6" ht="25.5" customHeight="1">
      <c r="A40" s="605" t="s">
        <v>23</v>
      </c>
      <c r="B40" s="605"/>
      <c r="C40" s="605"/>
      <c r="D40" s="605"/>
      <c r="E40" s="605"/>
      <c r="F40" s="605"/>
    </row>
    <row r="41" spans="1:6">
      <c r="A41" s="350"/>
      <c r="B41" s="37"/>
      <c r="C41" s="37"/>
      <c r="D41" s="37"/>
      <c r="E41" s="37"/>
    </row>
  </sheetData>
  <mergeCells count="8">
    <mergeCell ref="A1:B1"/>
    <mergeCell ref="A2:F2"/>
    <mergeCell ref="A40:F40"/>
    <mergeCell ref="F3:F4"/>
    <mergeCell ref="A39:E39"/>
    <mergeCell ref="C3:E3"/>
    <mergeCell ref="B5:E5"/>
    <mergeCell ref="A3:A5"/>
  </mergeCells>
  <phoneticPr fontId="45" type="noConversion"/>
  <hyperlinks>
    <hyperlink ref="A1" location="Inhalt!A1" display="Inhalt!A1"/>
  </hyperlinks>
  <pageMargins left="0.59055118110236227" right="0.59055118110236227" top="0.78740157480314965" bottom="0.59055118110236227" header="0.51181102362204722" footer="0.51181102362204722"/>
  <pageSetup paperSize="9" orientation="portrait" r:id="rId1"/>
  <headerFooter alignWithMargins="0">
    <oddHeader>&amp;CBildung in Deutschland 2012 -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pageSetUpPr fitToPage="1"/>
  </sheetPr>
  <dimension ref="A1:I31"/>
  <sheetViews>
    <sheetView zoomScaleNormal="100" zoomScaleSheetLayoutView="100" workbookViewId="0">
      <selection sqref="A1:B1"/>
    </sheetView>
  </sheetViews>
  <sheetFormatPr baseColWidth="10" defaultColWidth="10.85546875" defaultRowHeight="12.75"/>
  <cols>
    <col min="1" max="1" width="29.7109375" style="357" customWidth="1"/>
    <col min="2" max="5" width="9.85546875" style="357" customWidth="1"/>
    <col min="6" max="16384" width="10.85546875" style="357"/>
  </cols>
  <sheetData>
    <row r="1" spans="1:9" ht="25.5" customHeight="1">
      <c r="A1" s="501" t="s">
        <v>292</v>
      </c>
      <c r="B1" s="501"/>
    </row>
    <row r="2" spans="1:9" ht="30" customHeight="1">
      <c r="A2" s="619" t="s">
        <v>33</v>
      </c>
      <c r="B2" s="619"/>
      <c r="C2" s="619"/>
      <c r="D2" s="619"/>
      <c r="E2" s="619"/>
      <c r="F2" s="619"/>
      <c r="G2" s="619"/>
      <c r="H2" s="619"/>
    </row>
    <row r="3" spans="1:9" ht="12.75" customHeight="1">
      <c r="A3" s="615" t="s">
        <v>89</v>
      </c>
      <c r="B3" s="609" t="s">
        <v>124</v>
      </c>
      <c r="C3" s="610"/>
      <c r="D3" s="610"/>
      <c r="E3" s="610"/>
      <c r="F3" s="610"/>
      <c r="G3" s="610"/>
      <c r="H3" s="610"/>
    </row>
    <row r="4" spans="1:9" ht="36">
      <c r="A4" s="616"/>
      <c r="B4" s="362" t="s">
        <v>125</v>
      </c>
      <c r="C4" s="363">
        <v>2011</v>
      </c>
      <c r="D4" s="363">
        <v>2012</v>
      </c>
      <c r="E4" s="363">
        <v>2013</v>
      </c>
      <c r="F4" s="363">
        <v>2014</v>
      </c>
      <c r="G4" s="363">
        <v>2015</v>
      </c>
      <c r="H4" s="364" t="s">
        <v>126</v>
      </c>
    </row>
    <row r="5" spans="1:9">
      <c r="A5" s="617"/>
      <c r="B5" s="613" t="s">
        <v>326</v>
      </c>
      <c r="C5" s="614"/>
      <c r="D5" s="614"/>
      <c r="E5" s="614"/>
      <c r="F5" s="614"/>
      <c r="G5" s="614"/>
      <c r="H5" s="614"/>
    </row>
    <row r="6" spans="1:9">
      <c r="A6" s="378" t="s">
        <v>392</v>
      </c>
      <c r="B6" s="365">
        <v>361998</v>
      </c>
      <c r="C6" s="365">
        <v>355614</v>
      </c>
      <c r="D6" s="365">
        <v>354614</v>
      </c>
      <c r="E6" s="365">
        <v>353564</v>
      </c>
      <c r="F6" s="365">
        <v>352964</v>
      </c>
      <c r="G6" s="365">
        <v>353114</v>
      </c>
      <c r="H6" s="366">
        <v>1769870</v>
      </c>
      <c r="I6" s="358"/>
    </row>
    <row r="7" spans="1:9" ht="13.5">
      <c r="A7" s="379" t="s">
        <v>88</v>
      </c>
      <c r="B7" s="367">
        <v>197541</v>
      </c>
      <c r="C7" s="367">
        <v>56133</v>
      </c>
      <c r="D7" s="367">
        <v>56133</v>
      </c>
      <c r="E7" s="367">
        <v>56133</v>
      </c>
      <c r="F7" s="367">
        <v>56133</v>
      </c>
      <c r="G7" s="367">
        <v>56133</v>
      </c>
      <c r="H7" s="368">
        <v>280665</v>
      </c>
      <c r="I7" s="358"/>
    </row>
    <row r="8" spans="1:9">
      <c r="A8" s="378" t="s">
        <v>215</v>
      </c>
      <c r="B8" s="365">
        <v>33859</v>
      </c>
      <c r="C8" s="365">
        <v>50518</v>
      </c>
      <c r="D8" s="365">
        <v>50518</v>
      </c>
      <c r="E8" s="365">
        <v>50518</v>
      </c>
      <c r="F8" s="365">
        <v>50518</v>
      </c>
      <c r="G8" s="365">
        <v>50518</v>
      </c>
      <c r="H8" s="366">
        <v>252590</v>
      </c>
      <c r="I8" s="358"/>
    </row>
    <row r="9" spans="1:9">
      <c r="A9" s="379" t="s">
        <v>216</v>
      </c>
      <c r="B9" s="367">
        <v>20704</v>
      </c>
      <c r="C9" s="367">
        <v>19669</v>
      </c>
      <c r="D9" s="367">
        <v>19669</v>
      </c>
      <c r="E9" s="367">
        <v>19669</v>
      </c>
      <c r="F9" s="367">
        <v>19669</v>
      </c>
      <c r="G9" s="367">
        <v>19669</v>
      </c>
      <c r="H9" s="368">
        <v>98345</v>
      </c>
      <c r="I9" s="358"/>
    </row>
    <row r="10" spans="1:9">
      <c r="A10" s="378" t="s">
        <v>217</v>
      </c>
      <c r="B10" s="365">
        <v>7524</v>
      </c>
      <c r="C10" s="365">
        <v>7312</v>
      </c>
      <c r="D10" s="365">
        <v>7412</v>
      </c>
      <c r="E10" s="365">
        <v>7212</v>
      </c>
      <c r="F10" s="365">
        <v>6962</v>
      </c>
      <c r="G10" s="365">
        <v>6912</v>
      </c>
      <c r="H10" s="366">
        <v>35810</v>
      </c>
      <c r="I10" s="358"/>
    </row>
    <row r="11" spans="1:9">
      <c r="A11" s="379" t="s">
        <v>218</v>
      </c>
      <c r="B11" s="367">
        <v>5256</v>
      </c>
      <c r="C11" s="367">
        <v>4859</v>
      </c>
      <c r="D11" s="367">
        <v>4859</v>
      </c>
      <c r="E11" s="367">
        <v>4859</v>
      </c>
      <c r="F11" s="367">
        <v>4859</v>
      </c>
      <c r="G11" s="367">
        <v>4859</v>
      </c>
      <c r="H11" s="368">
        <v>24295</v>
      </c>
      <c r="I11" s="358"/>
    </row>
    <row r="12" spans="1:9">
      <c r="A12" s="378" t="s">
        <v>226</v>
      </c>
      <c r="B12" s="365">
        <v>11864</v>
      </c>
      <c r="C12" s="365">
        <v>11300</v>
      </c>
      <c r="D12" s="365">
        <v>11300</v>
      </c>
      <c r="E12" s="365">
        <v>11300</v>
      </c>
      <c r="F12" s="365">
        <v>11300</v>
      </c>
      <c r="G12" s="365">
        <v>11300</v>
      </c>
      <c r="H12" s="366">
        <v>56500</v>
      </c>
      <c r="I12" s="358"/>
    </row>
    <row r="13" spans="1:9">
      <c r="A13" s="379" t="s">
        <v>227</v>
      </c>
      <c r="B13" s="367">
        <v>30059</v>
      </c>
      <c r="C13" s="367">
        <v>30059</v>
      </c>
      <c r="D13" s="367">
        <v>30059</v>
      </c>
      <c r="E13" s="367">
        <v>30059</v>
      </c>
      <c r="F13" s="367">
        <v>30059</v>
      </c>
      <c r="G13" s="367">
        <v>30059</v>
      </c>
      <c r="H13" s="369">
        <v>150295</v>
      </c>
      <c r="I13" s="358"/>
    </row>
    <row r="14" spans="1:9">
      <c r="A14" s="380" t="s">
        <v>229</v>
      </c>
      <c r="B14" s="370">
        <v>6284</v>
      </c>
      <c r="C14" s="370">
        <v>5992</v>
      </c>
      <c r="D14" s="370">
        <v>5842</v>
      </c>
      <c r="E14" s="370">
        <v>5592</v>
      </c>
      <c r="F14" s="370">
        <v>5542</v>
      </c>
      <c r="G14" s="370">
        <v>5592</v>
      </c>
      <c r="H14" s="371">
        <v>28560</v>
      </c>
      <c r="I14" s="358"/>
    </row>
    <row r="15" spans="1:9">
      <c r="A15" s="379" t="s">
        <v>230</v>
      </c>
      <c r="B15" s="367">
        <v>25292</v>
      </c>
      <c r="C15" s="367">
        <v>25292</v>
      </c>
      <c r="D15" s="367">
        <v>25292</v>
      </c>
      <c r="E15" s="367">
        <v>25292</v>
      </c>
      <c r="F15" s="367">
        <v>25292</v>
      </c>
      <c r="G15" s="367">
        <v>25292</v>
      </c>
      <c r="H15" s="368">
        <v>125460</v>
      </c>
      <c r="I15" s="358"/>
    </row>
    <row r="16" spans="1:9">
      <c r="A16" s="378" t="s">
        <v>231</v>
      </c>
      <c r="B16" s="365">
        <v>80903</v>
      </c>
      <c r="C16" s="365">
        <v>80903</v>
      </c>
      <c r="D16" s="365">
        <v>80903</v>
      </c>
      <c r="E16" s="365">
        <v>80903</v>
      </c>
      <c r="F16" s="365">
        <v>80903</v>
      </c>
      <c r="G16" s="365">
        <v>80903</v>
      </c>
      <c r="H16" s="366">
        <v>404515</v>
      </c>
      <c r="I16" s="358"/>
    </row>
    <row r="17" spans="1:9">
      <c r="A17" s="379" t="s">
        <v>233</v>
      </c>
      <c r="B17" s="367">
        <v>17535</v>
      </c>
      <c r="C17" s="367">
        <v>17535</v>
      </c>
      <c r="D17" s="367">
        <v>17535</v>
      </c>
      <c r="E17" s="367">
        <v>17535</v>
      </c>
      <c r="F17" s="367">
        <v>17535</v>
      </c>
      <c r="G17" s="367">
        <v>17535</v>
      </c>
      <c r="H17" s="368">
        <v>87675</v>
      </c>
      <c r="I17" s="358"/>
    </row>
    <row r="18" spans="1:9">
      <c r="A18" s="378" t="s">
        <v>386</v>
      </c>
      <c r="B18" s="365">
        <v>4053</v>
      </c>
      <c r="C18" s="365">
        <v>4053</v>
      </c>
      <c r="D18" s="365">
        <v>4053</v>
      </c>
      <c r="E18" s="365">
        <v>4053</v>
      </c>
      <c r="F18" s="365">
        <v>4053</v>
      </c>
      <c r="G18" s="365">
        <v>4053</v>
      </c>
      <c r="H18" s="366">
        <v>20265</v>
      </c>
      <c r="I18" s="358"/>
    </row>
    <row r="19" spans="1:9">
      <c r="A19" s="379" t="s">
        <v>387</v>
      </c>
      <c r="B19" s="367">
        <v>19940</v>
      </c>
      <c r="C19" s="367">
        <v>17520</v>
      </c>
      <c r="D19" s="367">
        <v>17120</v>
      </c>
      <c r="E19" s="367">
        <v>16920</v>
      </c>
      <c r="F19" s="367">
        <v>16820</v>
      </c>
      <c r="G19" s="367">
        <v>16920</v>
      </c>
      <c r="H19" s="368">
        <v>85300</v>
      </c>
      <c r="I19" s="358"/>
    </row>
    <row r="20" spans="1:9">
      <c r="A20" s="378" t="s">
        <v>388</v>
      </c>
      <c r="B20" s="365">
        <v>8765</v>
      </c>
      <c r="C20" s="365">
        <v>7933</v>
      </c>
      <c r="D20" s="365">
        <v>7633</v>
      </c>
      <c r="E20" s="365">
        <v>7433</v>
      </c>
      <c r="F20" s="365">
        <v>7333</v>
      </c>
      <c r="G20" s="365">
        <v>7333</v>
      </c>
      <c r="H20" s="366">
        <v>37665</v>
      </c>
      <c r="I20" s="358"/>
    </row>
    <row r="21" spans="1:9">
      <c r="A21" s="379" t="s">
        <v>390</v>
      </c>
      <c r="B21" s="367">
        <v>8123</v>
      </c>
      <c r="C21" s="367">
        <v>8123</v>
      </c>
      <c r="D21" s="367">
        <v>8123</v>
      </c>
      <c r="E21" s="367">
        <v>8123</v>
      </c>
      <c r="F21" s="367">
        <v>8123</v>
      </c>
      <c r="G21" s="367">
        <v>8123</v>
      </c>
      <c r="H21" s="368">
        <v>40615</v>
      </c>
      <c r="I21" s="358"/>
    </row>
    <row r="22" spans="1:9">
      <c r="A22" s="380" t="s">
        <v>391</v>
      </c>
      <c r="B22" s="370">
        <v>9325</v>
      </c>
      <c r="C22" s="370">
        <v>8413</v>
      </c>
      <c r="D22" s="370">
        <v>8163</v>
      </c>
      <c r="E22" s="370">
        <v>7963</v>
      </c>
      <c r="F22" s="370">
        <v>7863</v>
      </c>
      <c r="G22" s="370">
        <v>7913</v>
      </c>
      <c r="H22" s="371">
        <v>40315</v>
      </c>
      <c r="I22" s="358"/>
    </row>
    <row r="23" spans="1:9" ht="13.5">
      <c r="A23" s="379" t="s">
        <v>127</v>
      </c>
      <c r="B23" s="367" t="s">
        <v>7</v>
      </c>
      <c r="C23" s="367">
        <v>422598</v>
      </c>
      <c r="D23" s="367">
        <v>421598</v>
      </c>
      <c r="E23" s="367">
        <v>420548</v>
      </c>
      <c r="F23" s="367">
        <v>419948</v>
      </c>
      <c r="G23" s="367">
        <v>420098</v>
      </c>
      <c r="H23" s="368">
        <f>SUM(C23:G23)</f>
        <v>2104790</v>
      </c>
      <c r="I23" s="358"/>
    </row>
    <row r="24" spans="1:9" ht="12.75" customHeight="1">
      <c r="A24" s="618" t="s">
        <v>47</v>
      </c>
      <c r="B24" s="618"/>
      <c r="C24" s="618"/>
      <c r="D24" s="618"/>
      <c r="E24" s="618"/>
      <c r="F24" s="618"/>
      <c r="G24" s="618"/>
      <c r="H24" s="618"/>
      <c r="I24" s="358"/>
    </row>
    <row r="25" spans="1:9">
      <c r="A25" s="379" t="s">
        <v>78</v>
      </c>
      <c r="B25" s="367" t="s">
        <v>7</v>
      </c>
      <c r="C25" s="367">
        <v>515833</v>
      </c>
      <c r="D25" s="367">
        <v>472300</v>
      </c>
      <c r="E25" s="367">
        <v>489200</v>
      </c>
      <c r="F25" s="367">
        <v>468500</v>
      </c>
      <c r="G25" s="367">
        <v>466800</v>
      </c>
      <c r="H25" s="368">
        <f>SUM(C25:G25)</f>
        <v>2412633</v>
      </c>
      <c r="I25" s="358"/>
    </row>
    <row r="26" spans="1:9" ht="24">
      <c r="A26" s="429" t="s">
        <v>79</v>
      </c>
      <c r="B26" s="436" t="s">
        <v>7</v>
      </c>
      <c r="C26" s="430" t="s">
        <v>313</v>
      </c>
      <c r="D26" s="430" t="s">
        <v>313</v>
      </c>
      <c r="E26" s="430" t="s">
        <v>313</v>
      </c>
      <c r="F26" s="430" t="s">
        <v>313</v>
      </c>
      <c r="G26" s="430" t="s">
        <v>313</v>
      </c>
      <c r="H26" s="431">
        <f>H23-H25</f>
        <v>-307843</v>
      </c>
      <c r="I26" s="358"/>
    </row>
    <row r="27" spans="1:9">
      <c r="A27" s="419" t="s">
        <v>52</v>
      </c>
      <c r="B27" s="359"/>
      <c r="C27" s="361"/>
      <c r="D27" s="361"/>
      <c r="E27" s="361"/>
      <c r="F27" s="361"/>
      <c r="G27" s="361"/>
      <c r="H27" s="361"/>
      <c r="I27" s="358"/>
    </row>
    <row r="28" spans="1:9" ht="69.75" customHeight="1">
      <c r="A28" s="611" t="s">
        <v>36</v>
      </c>
      <c r="B28" s="612"/>
      <c r="C28" s="612"/>
      <c r="D28" s="612"/>
      <c r="E28" s="612"/>
      <c r="F28" s="612"/>
      <c r="G28" s="612"/>
      <c r="H28" s="612"/>
    </row>
    <row r="29" spans="1:9">
      <c r="A29" s="360"/>
    </row>
    <row r="30" spans="1:9">
      <c r="A30" s="360"/>
    </row>
    <row r="31" spans="1:9">
      <c r="A31" s="360"/>
    </row>
  </sheetData>
  <mergeCells count="7">
    <mergeCell ref="A1:B1"/>
    <mergeCell ref="B3:H3"/>
    <mergeCell ref="A28:H28"/>
    <mergeCell ref="B5:H5"/>
    <mergeCell ref="A3:A5"/>
    <mergeCell ref="A24:H24"/>
    <mergeCell ref="A2:H2"/>
  </mergeCells>
  <phoneticPr fontId="44"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90" orientation="portrait" r:id="rId1"/>
  <headerFooter alignWithMargins="0">
    <oddHeader>&amp;CBildung in Deutschland 2012 -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pageSetUpPr fitToPage="1"/>
  </sheetPr>
  <dimension ref="A1:T40"/>
  <sheetViews>
    <sheetView zoomScaleNormal="100" zoomScaleSheetLayoutView="100" workbookViewId="0">
      <selection sqref="A1:B1"/>
    </sheetView>
  </sheetViews>
  <sheetFormatPr baseColWidth="10" defaultRowHeight="12.75"/>
  <cols>
    <col min="1" max="1" width="5.28515625" customWidth="1"/>
    <col min="2" max="2" width="13.140625" customWidth="1"/>
    <col min="3" max="3" width="10.5703125" customWidth="1"/>
    <col min="4" max="5" width="10" customWidth="1"/>
    <col min="6" max="6" width="6.28515625" hidden="1" customWidth="1"/>
    <col min="7" max="7" width="9.85546875" hidden="1" customWidth="1"/>
    <col min="8" max="8" width="8" hidden="1" customWidth="1"/>
    <col min="9" max="10" width="10" hidden="1" customWidth="1"/>
    <col min="11" max="11" width="6.28515625" customWidth="1"/>
    <col min="12" max="12" width="9.85546875" customWidth="1"/>
    <col min="13" max="13" width="10.5703125" customWidth="1"/>
    <col min="14" max="15" width="9.85546875" customWidth="1"/>
    <col min="16" max="16" width="6.28515625" customWidth="1"/>
    <col min="17" max="17" width="9.85546875" customWidth="1"/>
    <col min="18" max="18" width="10.140625" customWidth="1"/>
    <col min="19" max="20" width="9.85546875" customWidth="1"/>
  </cols>
  <sheetData>
    <row r="1" spans="1:20" ht="25.5" customHeight="1">
      <c r="A1" s="501" t="s">
        <v>292</v>
      </c>
      <c r="B1" s="501"/>
    </row>
    <row r="2" spans="1:20" ht="31.5" customHeight="1">
      <c r="A2" s="519" t="s">
        <v>454</v>
      </c>
      <c r="B2" s="519"/>
      <c r="C2" s="519"/>
      <c r="D2" s="519"/>
      <c r="E2" s="519"/>
      <c r="F2" s="519"/>
      <c r="G2" s="519"/>
      <c r="H2" s="519"/>
      <c r="I2" s="519"/>
      <c r="J2" s="519"/>
      <c r="K2" s="519"/>
      <c r="L2" s="519"/>
      <c r="M2" s="519"/>
      <c r="N2" s="519"/>
      <c r="O2" s="519"/>
      <c r="P2" s="519"/>
      <c r="Q2" s="519"/>
      <c r="R2" s="519"/>
      <c r="S2" s="519"/>
      <c r="T2" s="519"/>
    </row>
    <row r="3" spans="1:20">
      <c r="A3" s="633" t="s">
        <v>335</v>
      </c>
      <c r="B3" s="547"/>
      <c r="C3" s="547"/>
      <c r="D3" s="547"/>
      <c r="E3" s="547"/>
      <c r="F3" s="547" t="s">
        <v>336</v>
      </c>
      <c r="G3" s="547"/>
      <c r="H3" s="547"/>
      <c r="I3" s="547"/>
      <c r="J3" s="515"/>
      <c r="K3" s="547" t="s">
        <v>409</v>
      </c>
      <c r="L3" s="547"/>
      <c r="M3" s="547"/>
      <c r="N3" s="547"/>
      <c r="O3" s="515"/>
      <c r="P3" s="547" t="s">
        <v>410</v>
      </c>
      <c r="Q3" s="547"/>
      <c r="R3" s="547"/>
      <c r="S3" s="547"/>
      <c r="T3" s="515"/>
    </row>
    <row r="4" spans="1:20" ht="3" customHeight="1">
      <c r="A4" s="632" t="s">
        <v>337</v>
      </c>
      <c r="B4" s="629"/>
      <c r="C4" s="624" t="s">
        <v>221</v>
      </c>
      <c r="D4" s="622" t="s">
        <v>326</v>
      </c>
      <c r="E4" s="622" t="s">
        <v>281</v>
      </c>
      <c r="F4" s="629" t="s">
        <v>337</v>
      </c>
      <c r="G4" s="629"/>
      <c r="H4" s="624" t="s">
        <v>221</v>
      </c>
      <c r="I4" s="624" t="s">
        <v>326</v>
      </c>
      <c r="J4" s="624" t="s">
        <v>281</v>
      </c>
      <c r="K4" s="629" t="s">
        <v>76</v>
      </c>
      <c r="L4" s="629"/>
      <c r="M4" s="624" t="s">
        <v>221</v>
      </c>
      <c r="N4" s="622" t="s">
        <v>326</v>
      </c>
      <c r="O4" s="622" t="s">
        <v>281</v>
      </c>
      <c r="P4" s="629" t="s">
        <v>76</v>
      </c>
      <c r="Q4" s="629"/>
      <c r="R4" s="624" t="s">
        <v>221</v>
      </c>
      <c r="S4" s="622" t="s">
        <v>326</v>
      </c>
      <c r="T4" s="630" t="s">
        <v>281</v>
      </c>
    </row>
    <row r="5" spans="1:20" ht="36" customHeight="1">
      <c r="A5" s="632"/>
      <c r="B5" s="629"/>
      <c r="C5" s="625"/>
      <c r="D5" s="623"/>
      <c r="E5" s="623"/>
      <c r="F5" s="629"/>
      <c r="G5" s="629"/>
      <c r="H5" s="625"/>
      <c r="I5" s="625"/>
      <c r="J5" s="625"/>
      <c r="K5" s="629"/>
      <c r="L5" s="629"/>
      <c r="M5" s="625"/>
      <c r="N5" s="623"/>
      <c r="O5" s="623"/>
      <c r="P5" s="629"/>
      <c r="Q5" s="629"/>
      <c r="R5" s="625"/>
      <c r="S5" s="623"/>
      <c r="T5" s="631"/>
    </row>
    <row r="6" spans="1:20" ht="12.75" customHeight="1">
      <c r="A6" s="544" t="s">
        <v>328</v>
      </c>
      <c r="B6" s="544"/>
      <c r="C6" s="544"/>
      <c r="D6" s="544"/>
      <c r="E6" s="544"/>
      <c r="F6" s="544"/>
      <c r="G6" s="544"/>
      <c r="H6" s="544"/>
      <c r="I6" s="544"/>
      <c r="J6" s="544"/>
      <c r="K6" s="544"/>
      <c r="L6" s="544"/>
      <c r="M6" s="544"/>
      <c r="N6" s="544"/>
      <c r="O6" s="544"/>
      <c r="P6" s="628"/>
      <c r="Q6" s="628"/>
      <c r="R6" s="628"/>
      <c r="S6" s="628"/>
      <c r="T6" s="628"/>
    </row>
    <row r="7" spans="1:20" s="4" customFormat="1" ht="12" customHeight="1">
      <c r="A7" s="626" t="s">
        <v>282</v>
      </c>
      <c r="B7" s="148"/>
      <c r="C7" s="72" t="s">
        <v>282</v>
      </c>
      <c r="D7" s="146">
        <v>202705</v>
      </c>
      <c r="E7" s="148">
        <v>95.9</v>
      </c>
      <c r="F7" s="626" t="s">
        <v>282</v>
      </c>
      <c r="G7" s="148"/>
      <c r="H7" s="72" t="s">
        <v>282</v>
      </c>
      <c r="I7" s="146">
        <v>225621</v>
      </c>
      <c r="J7" s="88">
        <v>95.7</v>
      </c>
      <c r="K7" s="626" t="s">
        <v>282</v>
      </c>
      <c r="L7" s="148"/>
      <c r="M7" s="72" t="s">
        <v>282</v>
      </c>
      <c r="N7" s="146">
        <v>245181</v>
      </c>
      <c r="O7" s="151">
        <f>N7/L8*100</f>
        <v>95.030658677064523</v>
      </c>
      <c r="P7" s="620" t="s">
        <v>282</v>
      </c>
      <c r="Q7" s="148"/>
      <c r="R7" s="72" t="s">
        <v>282</v>
      </c>
      <c r="S7" s="146">
        <v>261852</v>
      </c>
      <c r="T7" s="151">
        <f>S7/Q8*100</f>
        <v>94.46422580330956</v>
      </c>
    </row>
    <row r="8" spans="1:20" s="4" customFormat="1" ht="12" customHeight="1">
      <c r="A8" s="626"/>
      <c r="B8" s="292">
        <v>211363</v>
      </c>
      <c r="C8" s="293" t="s">
        <v>283</v>
      </c>
      <c r="D8" s="285">
        <v>6215</v>
      </c>
      <c r="E8" s="294">
        <v>2.9</v>
      </c>
      <c r="F8" s="626"/>
      <c r="G8" s="292">
        <v>235805</v>
      </c>
      <c r="H8" s="293" t="s">
        <v>283</v>
      </c>
      <c r="I8" s="285">
        <v>6977</v>
      </c>
      <c r="J8" s="295">
        <v>3</v>
      </c>
      <c r="K8" s="626"/>
      <c r="L8" s="292">
        <v>258002</v>
      </c>
      <c r="M8" s="293" t="s">
        <v>283</v>
      </c>
      <c r="N8" s="285">
        <v>8985</v>
      </c>
      <c r="O8" s="296">
        <f>N8/L8*100</f>
        <v>3.482531143169433</v>
      </c>
      <c r="P8" s="620"/>
      <c r="Q8" s="292">
        <v>277197</v>
      </c>
      <c r="R8" s="293" t="s">
        <v>283</v>
      </c>
      <c r="S8" s="285">
        <v>10907</v>
      </c>
      <c r="T8" s="296">
        <f>S8/Q8*100</f>
        <v>3.934746768543671</v>
      </c>
    </row>
    <row r="9" spans="1:20" s="4" customFormat="1" ht="12" customHeight="1">
      <c r="A9" s="626"/>
      <c r="B9" s="148"/>
      <c r="C9" s="72" t="s">
        <v>163</v>
      </c>
      <c r="D9" s="146">
        <v>2443</v>
      </c>
      <c r="E9" s="148">
        <v>1.2</v>
      </c>
      <c r="F9" s="626"/>
      <c r="G9" s="148"/>
      <c r="H9" s="72" t="s">
        <v>163</v>
      </c>
      <c r="I9" s="146">
        <v>3207</v>
      </c>
      <c r="J9" s="148">
        <v>1.4</v>
      </c>
      <c r="K9" s="626"/>
      <c r="L9" s="148"/>
      <c r="M9" s="72" t="s">
        <v>163</v>
      </c>
      <c r="N9" s="146">
        <v>3836</v>
      </c>
      <c r="O9" s="151">
        <f>N9/L8*100</f>
        <v>1.4868101797660482</v>
      </c>
      <c r="P9" s="620"/>
      <c r="Q9" s="148"/>
      <c r="R9" s="72" t="s">
        <v>163</v>
      </c>
      <c r="S9" s="146">
        <v>4438</v>
      </c>
      <c r="T9" s="151">
        <f>S9/Q8*100</f>
        <v>1.6010274281467693</v>
      </c>
    </row>
    <row r="10" spans="1:20" s="4" customFormat="1" ht="12" customHeight="1">
      <c r="A10" s="552" t="s">
        <v>283</v>
      </c>
      <c r="B10" s="294"/>
      <c r="C10" s="293" t="s">
        <v>282</v>
      </c>
      <c r="D10" s="285">
        <v>9418</v>
      </c>
      <c r="E10" s="294">
        <v>18.8</v>
      </c>
      <c r="F10" s="621" t="s">
        <v>283</v>
      </c>
      <c r="G10" s="294"/>
      <c r="H10" s="293" t="s">
        <v>282</v>
      </c>
      <c r="I10" s="285">
        <v>10625</v>
      </c>
      <c r="J10" s="294">
        <v>20.6</v>
      </c>
      <c r="K10" s="552" t="s">
        <v>283</v>
      </c>
      <c r="L10" s="294"/>
      <c r="M10" s="293" t="s">
        <v>282</v>
      </c>
      <c r="N10" s="285">
        <v>9472</v>
      </c>
      <c r="O10" s="296">
        <f>N10/L11*100</f>
        <v>18.950064020486558</v>
      </c>
      <c r="P10" s="621" t="s">
        <v>283</v>
      </c>
      <c r="Q10" s="294"/>
      <c r="R10" s="293" t="s">
        <v>282</v>
      </c>
      <c r="S10" s="285">
        <v>8195</v>
      </c>
      <c r="T10" s="296">
        <f>S10/Q11*100</f>
        <v>18.855985826373072</v>
      </c>
    </row>
    <row r="11" spans="1:20" s="4" customFormat="1" ht="12" customHeight="1">
      <c r="A11" s="552"/>
      <c r="B11" s="149">
        <v>50023</v>
      </c>
      <c r="C11" s="72" t="s">
        <v>283</v>
      </c>
      <c r="D11" s="146">
        <v>37289</v>
      </c>
      <c r="E11" s="148">
        <v>74.5</v>
      </c>
      <c r="F11" s="621"/>
      <c r="G11" s="149">
        <v>51518</v>
      </c>
      <c r="H11" s="72" t="s">
        <v>283</v>
      </c>
      <c r="I11" s="146">
        <v>37183</v>
      </c>
      <c r="J11" s="148">
        <v>72.2</v>
      </c>
      <c r="K11" s="552"/>
      <c r="L11" s="149">
        <v>49984</v>
      </c>
      <c r="M11" s="72" t="s">
        <v>283</v>
      </c>
      <c r="N11" s="146">
        <v>36586</v>
      </c>
      <c r="O11" s="151">
        <f>N11/L11*100</f>
        <v>73.195422535211264</v>
      </c>
      <c r="P11" s="621"/>
      <c r="Q11" s="149">
        <v>43461</v>
      </c>
      <c r="R11" s="72" t="s">
        <v>283</v>
      </c>
      <c r="S11" s="146">
        <v>31416</v>
      </c>
      <c r="T11" s="151">
        <f>S11/Q11*100</f>
        <v>72.285497342444955</v>
      </c>
    </row>
    <row r="12" spans="1:20" s="4" customFormat="1" ht="12" customHeight="1">
      <c r="A12" s="552"/>
      <c r="B12" s="294"/>
      <c r="C12" s="293" t="s">
        <v>163</v>
      </c>
      <c r="D12" s="285">
        <v>3316</v>
      </c>
      <c r="E12" s="294">
        <v>6.6</v>
      </c>
      <c r="F12" s="621"/>
      <c r="G12" s="294"/>
      <c r="H12" s="293" t="s">
        <v>163</v>
      </c>
      <c r="I12" s="285">
        <v>3710</v>
      </c>
      <c r="J12" s="294">
        <v>7.2</v>
      </c>
      <c r="K12" s="552"/>
      <c r="L12" s="294"/>
      <c r="M12" s="293" t="s">
        <v>163</v>
      </c>
      <c r="N12" s="285">
        <v>3926</v>
      </c>
      <c r="O12" s="296">
        <f>N12/L11*100</f>
        <v>7.8545134443021762</v>
      </c>
      <c r="P12" s="621"/>
      <c r="Q12" s="294"/>
      <c r="R12" s="293" t="s">
        <v>163</v>
      </c>
      <c r="S12" s="285">
        <v>3850</v>
      </c>
      <c r="T12" s="296">
        <f>S12/Q11*100</f>
        <v>8.85851683118198</v>
      </c>
    </row>
    <row r="13" spans="1:20" s="4" customFormat="1" ht="12" customHeight="1">
      <c r="A13" s="626" t="s">
        <v>163</v>
      </c>
      <c r="B13" s="148"/>
      <c r="C13" s="72" t="s">
        <v>282</v>
      </c>
      <c r="D13" s="146">
        <v>1437</v>
      </c>
      <c r="E13" s="148">
        <v>12.5</v>
      </c>
      <c r="F13" s="626" t="s">
        <v>163</v>
      </c>
      <c r="G13" s="148"/>
      <c r="H13" s="72" t="s">
        <v>282</v>
      </c>
      <c r="I13" s="146">
        <v>2221</v>
      </c>
      <c r="J13" s="148">
        <v>16.8</v>
      </c>
      <c r="K13" s="626" t="s">
        <v>163</v>
      </c>
      <c r="L13" s="148"/>
      <c r="M13" s="72" t="s">
        <v>282</v>
      </c>
      <c r="N13" s="146">
        <v>2323</v>
      </c>
      <c r="O13" s="151">
        <f>N13/L14*100</f>
        <v>16.651136119274604</v>
      </c>
      <c r="P13" s="620" t="s">
        <v>163</v>
      </c>
      <c r="Q13" s="148"/>
      <c r="R13" s="72" t="s">
        <v>282</v>
      </c>
      <c r="S13" s="146">
        <v>2410</v>
      </c>
      <c r="T13" s="151">
        <f>S13/Q14*100</f>
        <v>16.52042774883466</v>
      </c>
    </row>
    <row r="14" spans="1:20" s="4" customFormat="1" ht="12" customHeight="1">
      <c r="A14" s="626"/>
      <c r="B14" s="292">
        <v>11525</v>
      </c>
      <c r="C14" s="293" t="s">
        <v>283</v>
      </c>
      <c r="D14" s="285">
        <v>2850</v>
      </c>
      <c r="E14" s="294">
        <v>24.7</v>
      </c>
      <c r="F14" s="626"/>
      <c r="G14" s="292">
        <v>13227</v>
      </c>
      <c r="H14" s="293" t="s">
        <v>283</v>
      </c>
      <c r="I14" s="285">
        <v>4064</v>
      </c>
      <c r="J14" s="294">
        <v>30.7</v>
      </c>
      <c r="K14" s="626"/>
      <c r="L14" s="292">
        <v>13951</v>
      </c>
      <c r="M14" s="293" t="s">
        <v>283</v>
      </c>
      <c r="N14" s="285">
        <v>4364</v>
      </c>
      <c r="O14" s="296">
        <f>N14/L14*100</f>
        <v>31.280911762597661</v>
      </c>
      <c r="P14" s="620"/>
      <c r="Q14" s="292">
        <v>14588</v>
      </c>
      <c r="R14" s="293" t="s">
        <v>283</v>
      </c>
      <c r="S14" s="285">
        <v>4329</v>
      </c>
      <c r="T14" s="296">
        <f>S14/Q14*100</f>
        <v>29.675075404442008</v>
      </c>
    </row>
    <row r="15" spans="1:20" s="4" customFormat="1" ht="12" customHeight="1">
      <c r="A15" s="626"/>
      <c r="B15" s="148"/>
      <c r="C15" s="72" t="s">
        <v>163</v>
      </c>
      <c r="D15" s="146">
        <v>7238</v>
      </c>
      <c r="E15" s="148">
        <v>62.8</v>
      </c>
      <c r="F15" s="626"/>
      <c r="G15" s="148"/>
      <c r="H15" s="72" t="s">
        <v>163</v>
      </c>
      <c r="I15" s="146">
        <v>6942</v>
      </c>
      <c r="J15" s="148">
        <v>52.5</v>
      </c>
      <c r="K15" s="626"/>
      <c r="L15" s="148"/>
      <c r="M15" s="72" t="s">
        <v>163</v>
      </c>
      <c r="N15" s="146">
        <v>7264</v>
      </c>
      <c r="O15" s="151">
        <f>N15/L14*100</f>
        <v>52.067952118127735</v>
      </c>
      <c r="P15" s="620"/>
      <c r="Q15" s="148"/>
      <c r="R15" s="72" t="s">
        <v>163</v>
      </c>
      <c r="S15" s="146">
        <v>7849</v>
      </c>
      <c r="T15" s="151">
        <f>S15/Q14*100</f>
        <v>53.804496846723339</v>
      </c>
    </row>
    <row r="16" spans="1:20" ht="12" customHeight="1">
      <c r="A16" s="544" t="s">
        <v>109</v>
      </c>
      <c r="B16" s="544"/>
      <c r="C16" s="544"/>
      <c r="D16" s="544"/>
      <c r="E16" s="544"/>
      <c r="F16" s="544"/>
      <c r="G16" s="544"/>
      <c r="H16" s="544"/>
      <c r="I16" s="544"/>
      <c r="J16" s="544"/>
      <c r="K16" s="544"/>
      <c r="L16" s="544"/>
      <c r="M16" s="544"/>
      <c r="N16" s="544"/>
      <c r="O16" s="544"/>
      <c r="P16" s="628"/>
      <c r="Q16" s="628"/>
      <c r="R16" s="628"/>
      <c r="S16" s="628"/>
      <c r="T16" s="628"/>
    </row>
    <row r="17" spans="1:20" s="4" customFormat="1" ht="12" customHeight="1">
      <c r="A17" s="626" t="s">
        <v>282</v>
      </c>
      <c r="B17" s="148"/>
      <c r="C17" s="72" t="s">
        <v>282</v>
      </c>
      <c r="D17" s="146">
        <v>109158</v>
      </c>
      <c r="E17" s="148">
        <v>95.9</v>
      </c>
      <c r="F17" s="626" t="s">
        <v>282</v>
      </c>
      <c r="G17" s="148"/>
      <c r="H17" s="72" t="s">
        <v>282</v>
      </c>
      <c r="I17" s="146">
        <v>116280</v>
      </c>
      <c r="J17" s="148">
        <v>95.8</v>
      </c>
      <c r="K17" s="626" t="s">
        <v>282</v>
      </c>
      <c r="L17" s="148"/>
      <c r="M17" s="72" t="s">
        <v>282</v>
      </c>
      <c r="N17" s="146">
        <v>125273</v>
      </c>
      <c r="O17" s="151">
        <f>N17/L18*100</f>
        <v>95.158264145783804</v>
      </c>
      <c r="P17" s="620" t="s">
        <v>282</v>
      </c>
      <c r="Q17" s="148"/>
      <c r="R17" s="72" t="s">
        <v>282</v>
      </c>
      <c r="S17" s="146">
        <v>134137</v>
      </c>
      <c r="T17" s="151">
        <f>S17/Q18*100</f>
        <v>94.816568883862303</v>
      </c>
    </row>
    <row r="18" spans="1:20" s="4" customFormat="1" ht="12" customHeight="1">
      <c r="A18" s="626"/>
      <c r="B18" s="292">
        <v>113798</v>
      </c>
      <c r="C18" s="293" t="s">
        <v>283</v>
      </c>
      <c r="D18" s="285">
        <v>3363</v>
      </c>
      <c r="E18" s="295">
        <v>3</v>
      </c>
      <c r="F18" s="626"/>
      <c r="G18" s="292">
        <v>121353</v>
      </c>
      <c r="H18" s="293" t="s">
        <v>283</v>
      </c>
      <c r="I18" s="285">
        <v>3465</v>
      </c>
      <c r="J18" s="294">
        <v>2.9</v>
      </c>
      <c r="K18" s="626"/>
      <c r="L18" s="292">
        <v>131647</v>
      </c>
      <c r="M18" s="293" t="s">
        <v>283</v>
      </c>
      <c r="N18" s="285">
        <v>4531</v>
      </c>
      <c r="O18" s="296">
        <f>N18/L18*100</f>
        <v>3.4417799114298084</v>
      </c>
      <c r="P18" s="620"/>
      <c r="Q18" s="292">
        <v>141470</v>
      </c>
      <c r="R18" s="293" t="s">
        <v>283</v>
      </c>
      <c r="S18" s="285">
        <v>5345</v>
      </c>
      <c r="T18" s="296">
        <f>S18/Q18*100</f>
        <v>3.7781861878843572</v>
      </c>
    </row>
    <row r="19" spans="1:20" s="4" customFormat="1" ht="12" customHeight="1">
      <c r="A19" s="626"/>
      <c r="B19" s="148"/>
      <c r="C19" s="72" t="s">
        <v>163</v>
      </c>
      <c r="D19" s="146">
        <v>1277</v>
      </c>
      <c r="E19" s="148">
        <v>1.1000000000000001</v>
      </c>
      <c r="F19" s="626"/>
      <c r="G19" s="148"/>
      <c r="H19" s="72" t="s">
        <v>163</v>
      </c>
      <c r="I19" s="146">
        <v>1608</v>
      </c>
      <c r="J19" s="148">
        <v>1.3</v>
      </c>
      <c r="K19" s="626"/>
      <c r="L19" s="148"/>
      <c r="M19" s="72" t="s">
        <v>163</v>
      </c>
      <c r="N19" s="146">
        <v>1843</v>
      </c>
      <c r="O19" s="151">
        <f>N19/L18*100</f>
        <v>1.399955942786391</v>
      </c>
      <c r="P19" s="620"/>
      <c r="Q19" s="148"/>
      <c r="R19" s="72" t="s">
        <v>163</v>
      </c>
      <c r="S19" s="146">
        <v>1988</v>
      </c>
      <c r="T19" s="151">
        <f>S19/Q18*100</f>
        <v>1.4052449282533399</v>
      </c>
    </row>
    <row r="20" spans="1:20" s="4" customFormat="1" ht="12" customHeight="1">
      <c r="A20" s="552" t="s">
        <v>283</v>
      </c>
      <c r="B20" s="294"/>
      <c r="C20" s="293" t="s">
        <v>282</v>
      </c>
      <c r="D20" s="285">
        <v>3848</v>
      </c>
      <c r="E20" s="294">
        <v>15.5</v>
      </c>
      <c r="F20" s="621" t="s">
        <v>283</v>
      </c>
      <c r="G20" s="294"/>
      <c r="H20" s="293" t="s">
        <v>282</v>
      </c>
      <c r="I20" s="285">
        <v>4742</v>
      </c>
      <c r="J20" s="294">
        <v>18.8</v>
      </c>
      <c r="K20" s="552" t="s">
        <v>283</v>
      </c>
      <c r="L20" s="294"/>
      <c r="M20" s="293" t="s">
        <v>282</v>
      </c>
      <c r="N20" s="285">
        <v>4096</v>
      </c>
      <c r="O20" s="296">
        <f>N20/L21*100</f>
        <v>16.607200778462534</v>
      </c>
      <c r="P20" s="621" t="s">
        <v>283</v>
      </c>
      <c r="Q20" s="294"/>
      <c r="R20" s="293" t="s">
        <v>282</v>
      </c>
      <c r="S20" s="285">
        <v>3845</v>
      </c>
      <c r="T20" s="296">
        <f>S20/Q21*100</f>
        <v>17.114751179560226</v>
      </c>
    </row>
    <row r="21" spans="1:20" s="4" customFormat="1" ht="12" customHeight="1">
      <c r="A21" s="552"/>
      <c r="B21" s="149">
        <v>24754</v>
      </c>
      <c r="C21" s="72" t="s">
        <v>283</v>
      </c>
      <c r="D21" s="146">
        <v>19365</v>
      </c>
      <c r="E21" s="148">
        <v>78.2</v>
      </c>
      <c r="F21" s="621"/>
      <c r="G21" s="149">
        <v>25249</v>
      </c>
      <c r="H21" s="72" t="s">
        <v>283</v>
      </c>
      <c r="I21" s="146">
        <v>18746</v>
      </c>
      <c r="J21" s="148">
        <v>74.2</v>
      </c>
      <c r="K21" s="552"/>
      <c r="L21" s="149">
        <v>24664</v>
      </c>
      <c r="M21" s="72" t="s">
        <v>283</v>
      </c>
      <c r="N21" s="146">
        <v>18730</v>
      </c>
      <c r="O21" s="151">
        <f>N21/L21*100</f>
        <v>75.940642231592605</v>
      </c>
      <c r="P21" s="621"/>
      <c r="Q21" s="149">
        <v>22466</v>
      </c>
      <c r="R21" s="72" t="s">
        <v>283</v>
      </c>
      <c r="S21" s="146">
        <v>16787</v>
      </c>
      <c r="T21" s="151">
        <f>S21/Q21*100</f>
        <v>74.72180183388231</v>
      </c>
    </row>
    <row r="22" spans="1:20" s="4" customFormat="1" ht="12" customHeight="1">
      <c r="A22" s="552"/>
      <c r="B22" s="294"/>
      <c r="C22" s="293" t="s">
        <v>163</v>
      </c>
      <c r="D22" s="285">
        <v>1541</v>
      </c>
      <c r="E22" s="294">
        <v>6.2</v>
      </c>
      <c r="F22" s="621"/>
      <c r="G22" s="294"/>
      <c r="H22" s="293" t="s">
        <v>163</v>
      </c>
      <c r="I22" s="285">
        <v>1761</v>
      </c>
      <c r="J22" s="295">
        <v>7</v>
      </c>
      <c r="K22" s="552"/>
      <c r="L22" s="294"/>
      <c r="M22" s="293" t="s">
        <v>163</v>
      </c>
      <c r="N22" s="285">
        <v>1838</v>
      </c>
      <c r="O22" s="296">
        <f>N22/L21*100</f>
        <v>7.4521569899448599</v>
      </c>
      <c r="P22" s="621"/>
      <c r="Q22" s="294"/>
      <c r="R22" s="293" t="s">
        <v>163</v>
      </c>
      <c r="S22" s="285">
        <v>1834</v>
      </c>
      <c r="T22" s="296">
        <f>S22/Q21*100</f>
        <v>8.1634469865574637</v>
      </c>
    </row>
    <row r="23" spans="1:20" s="4" customFormat="1" ht="12" customHeight="1">
      <c r="A23" s="626" t="s">
        <v>163</v>
      </c>
      <c r="B23" s="148"/>
      <c r="C23" s="72" t="s">
        <v>282</v>
      </c>
      <c r="D23" s="146">
        <v>693</v>
      </c>
      <c r="E23" s="148">
        <v>11.5</v>
      </c>
      <c r="F23" s="626" t="s">
        <v>163</v>
      </c>
      <c r="G23" s="148"/>
      <c r="H23" s="72" t="s">
        <v>282</v>
      </c>
      <c r="I23" s="146">
        <v>964</v>
      </c>
      <c r="J23" s="148">
        <v>14.5</v>
      </c>
      <c r="K23" s="626" t="s">
        <v>163</v>
      </c>
      <c r="L23" s="148"/>
      <c r="M23" s="72" t="s">
        <v>282</v>
      </c>
      <c r="N23" s="146">
        <v>996</v>
      </c>
      <c r="O23" s="151">
        <f>N23/L24*100</f>
        <v>14.542268944371441</v>
      </c>
      <c r="P23" s="620" t="s">
        <v>163</v>
      </c>
      <c r="Q23" s="148"/>
      <c r="R23" s="72" t="s">
        <v>282</v>
      </c>
      <c r="S23" s="146">
        <v>1090</v>
      </c>
      <c r="T23" s="151">
        <f>S23/Q24*100</f>
        <v>15.082330150823301</v>
      </c>
    </row>
    <row r="24" spans="1:20" s="4" customFormat="1" ht="12" customHeight="1">
      <c r="A24" s="626"/>
      <c r="B24" s="292">
        <v>6003</v>
      </c>
      <c r="C24" s="293" t="s">
        <v>283</v>
      </c>
      <c r="D24" s="285">
        <v>1307</v>
      </c>
      <c r="E24" s="294">
        <v>21.8</v>
      </c>
      <c r="F24" s="626"/>
      <c r="G24" s="292">
        <v>6654</v>
      </c>
      <c r="H24" s="293" t="s">
        <v>283</v>
      </c>
      <c r="I24" s="285">
        <v>1948</v>
      </c>
      <c r="J24" s="294">
        <v>29.3</v>
      </c>
      <c r="K24" s="626"/>
      <c r="L24" s="292">
        <v>6849</v>
      </c>
      <c r="M24" s="293" t="s">
        <v>283</v>
      </c>
      <c r="N24" s="285">
        <v>1986</v>
      </c>
      <c r="O24" s="296">
        <f>N24/L24*100</f>
        <v>28.996933858957512</v>
      </c>
      <c r="P24" s="620"/>
      <c r="Q24" s="292">
        <v>7227</v>
      </c>
      <c r="R24" s="293" t="s">
        <v>283</v>
      </c>
      <c r="S24" s="285">
        <v>2000</v>
      </c>
      <c r="T24" s="296">
        <f>S24/Q24*100</f>
        <v>27.674000276740003</v>
      </c>
    </row>
    <row r="25" spans="1:20" s="4" customFormat="1" ht="12" customHeight="1">
      <c r="A25" s="626"/>
      <c r="B25" s="148"/>
      <c r="C25" s="72" t="s">
        <v>163</v>
      </c>
      <c r="D25" s="146">
        <v>4003</v>
      </c>
      <c r="E25" s="148">
        <v>66.7</v>
      </c>
      <c r="F25" s="626"/>
      <c r="G25" s="148"/>
      <c r="H25" s="72" t="s">
        <v>163</v>
      </c>
      <c r="I25" s="146">
        <v>3742</v>
      </c>
      <c r="J25" s="148">
        <v>56.2</v>
      </c>
      <c r="K25" s="626"/>
      <c r="L25" s="148"/>
      <c r="M25" s="72" t="s">
        <v>163</v>
      </c>
      <c r="N25" s="146">
        <v>3867</v>
      </c>
      <c r="O25" s="151">
        <f>N25/L24*100</f>
        <v>56.460797196671045</v>
      </c>
      <c r="P25" s="620"/>
      <c r="Q25" s="321"/>
      <c r="R25" s="72" t="s">
        <v>163</v>
      </c>
      <c r="S25" s="146">
        <v>4137</v>
      </c>
      <c r="T25" s="151">
        <f>S25/Q24*100</f>
        <v>57.243669572436694</v>
      </c>
    </row>
    <row r="26" spans="1:20" ht="12" customHeight="1">
      <c r="A26" s="544" t="s">
        <v>237</v>
      </c>
      <c r="B26" s="544"/>
      <c r="C26" s="544"/>
      <c r="D26" s="544"/>
      <c r="E26" s="544"/>
      <c r="F26" s="544"/>
      <c r="G26" s="544"/>
      <c r="H26" s="544"/>
      <c r="I26" s="544"/>
      <c r="J26" s="544"/>
      <c r="K26" s="544"/>
      <c r="L26" s="544"/>
      <c r="M26" s="544"/>
      <c r="N26" s="544"/>
      <c r="O26" s="544"/>
      <c r="P26" s="628"/>
      <c r="Q26" s="628"/>
      <c r="R26" s="628"/>
      <c r="S26" s="628"/>
      <c r="T26" s="628"/>
    </row>
    <row r="27" spans="1:20" s="4" customFormat="1" ht="12" customHeight="1">
      <c r="A27" s="626" t="s">
        <v>282</v>
      </c>
      <c r="B27" s="148"/>
      <c r="C27" s="72" t="s">
        <v>282</v>
      </c>
      <c r="D27" s="146">
        <v>93547</v>
      </c>
      <c r="E27" s="148">
        <v>95.9</v>
      </c>
      <c r="F27" s="626" t="s">
        <v>282</v>
      </c>
      <c r="G27" s="148"/>
      <c r="H27" s="72" t="s">
        <v>282</v>
      </c>
      <c r="I27" s="146">
        <v>109341</v>
      </c>
      <c r="J27" s="148">
        <v>95.5</v>
      </c>
      <c r="K27" s="626" t="s">
        <v>282</v>
      </c>
      <c r="L27" s="148"/>
      <c r="M27" s="72" t="s">
        <v>282</v>
      </c>
      <c r="N27" s="146">
        <v>119908</v>
      </c>
      <c r="O27" s="151">
        <f>N27/L28*100</f>
        <v>94.897708836215429</v>
      </c>
      <c r="P27" s="620" t="s">
        <v>282</v>
      </c>
      <c r="Q27" s="148"/>
      <c r="R27" s="72" t="s">
        <v>282</v>
      </c>
      <c r="S27" s="146">
        <v>127715</v>
      </c>
      <c r="T27" s="151">
        <f>S27/Q28*100</f>
        <v>94.096974072955277</v>
      </c>
    </row>
    <row r="28" spans="1:20" s="4" customFormat="1" ht="12" customHeight="1">
      <c r="A28" s="626"/>
      <c r="B28" s="292">
        <v>97565</v>
      </c>
      <c r="C28" s="293" t="s">
        <v>283</v>
      </c>
      <c r="D28" s="285">
        <v>2852</v>
      </c>
      <c r="E28" s="294">
        <v>2.9</v>
      </c>
      <c r="F28" s="626"/>
      <c r="G28" s="292">
        <v>114452</v>
      </c>
      <c r="H28" s="293" t="s">
        <v>283</v>
      </c>
      <c r="I28" s="285">
        <v>3512</v>
      </c>
      <c r="J28" s="294">
        <v>3.1</v>
      </c>
      <c r="K28" s="626"/>
      <c r="L28" s="292">
        <v>126355</v>
      </c>
      <c r="M28" s="293" t="s">
        <v>283</v>
      </c>
      <c r="N28" s="285">
        <v>4454</v>
      </c>
      <c r="O28" s="296">
        <f>N28/L28*100</f>
        <v>3.5249891179612995</v>
      </c>
      <c r="P28" s="620"/>
      <c r="Q28" s="292">
        <v>135727</v>
      </c>
      <c r="R28" s="293" t="s">
        <v>283</v>
      </c>
      <c r="S28" s="285">
        <v>5562</v>
      </c>
      <c r="T28" s="296">
        <f>S28/Q28*100</f>
        <v>4.0979318779609066</v>
      </c>
    </row>
    <row r="29" spans="1:20" s="4" customFormat="1" ht="12" customHeight="1">
      <c r="A29" s="626"/>
      <c r="B29" s="148"/>
      <c r="C29" s="72" t="s">
        <v>163</v>
      </c>
      <c r="D29" s="146">
        <v>1166</v>
      </c>
      <c r="E29" s="148">
        <v>1.2</v>
      </c>
      <c r="F29" s="626"/>
      <c r="G29" s="148"/>
      <c r="H29" s="72" t="s">
        <v>163</v>
      </c>
      <c r="I29" s="146">
        <v>1599</v>
      </c>
      <c r="J29" s="148">
        <v>1.4</v>
      </c>
      <c r="K29" s="626"/>
      <c r="L29" s="148"/>
      <c r="M29" s="72" t="s">
        <v>163</v>
      </c>
      <c r="N29" s="146">
        <v>1993</v>
      </c>
      <c r="O29" s="151">
        <f>N29/L28*100</f>
        <v>1.5773020458232756</v>
      </c>
      <c r="P29" s="620"/>
      <c r="Q29" s="148"/>
      <c r="R29" s="72" t="s">
        <v>163</v>
      </c>
      <c r="S29" s="146">
        <v>2450</v>
      </c>
      <c r="T29" s="151">
        <f>S29/Q28*100</f>
        <v>1.8050940490838225</v>
      </c>
    </row>
    <row r="30" spans="1:20" s="4" customFormat="1" ht="12" customHeight="1">
      <c r="A30" s="552" t="s">
        <v>283</v>
      </c>
      <c r="B30" s="294"/>
      <c r="C30" s="293" t="s">
        <v>282</v>
      </c>
      <c r="D30" s="285">
        <v>5570</v>
      </c>
      <c r="E30" s="295">
        <v>22</v>
      </c>
      <c r="F30" s="621" t="s">
        <v>283</v>
      </c>
      <c r="G30" s="294"/>
      <c r="H30" s="293" t="s">
        <v>282</v>
      </c>
      <c r="I30" s="285">
        <v>5883</v>
      </c>
      <c r="J30" s="294">
        <v>22.4</v>
      </c>
      <c r="K30" s="552" t="s">
        <v>283</v>
      </c>
      <c r="L30" s="294"/>
      <c r="M30" s="293" t="s">
        <v>282</v>
      </c>
      <c r="N30" s="285">
        <v>5376</v>
      </c>
      <c r="O30" s="296">
        <f>N30/L31*100</f>
        <v>21.232227488151658</v>
      </c>
      <c r="P30" s="621" t="s">
        <v>283</v>
      </c>
      <c r="Q30" s="294"/>
      <c r="R30" s="293" t="s">
        <v>282</v>
      </c>
      <c r="S30" s="285">
        <v>4350</v>
      </c>
      <c r="T30" s="296">
        <f>S30/Q31*100</f>
        <v>20.719218861633724</v>
      </c>
    </row>
    <row r="31" spans="1:20" s="4" customFormat="1" ht="12" customHeight="1">
      <c r="A31" s="552"/>
      <c r="B31" s="149">
        <v>25269</v>
      </c>
      <c r="C31" s="72" t="s">
        <v>283</v>
      </c>
      <c r="D31" s="146">
        <v>17924</v>
      </c>
      <c r="E31" s="148">
        <v>70.900000000000006</v>
      </c>
      <c r="F31" s="621"/>
      <c r="G31" s="149">
        <v>26269</v>
      </c>
      <c r="H31" s="72" t="s">
        <v>283</v>
      </c>
      <c r="I31" s="146">
        <v>18437</v>
      </c>
      <c r="J31" s="148">
        <v>70.2</v>
      </c>
      <c r="K31" s="552"/>
      <c r="L31" s="149">
        <v>25320</v>
      </c>
      <c r="M31" s="72" t="s">
        <v>283</v>
      </c>
      <c r="N31" s="146">
        <v>17856</v>
      </c>
      <c r="O31" s="151">
        <f>N31/L31*100</f>
        <v>70.521327014218002</v>
      </c>
      <c r="P31" s="621"/>
      <c r="Q31" s="149">
        <v>20995</v>
      </c>
      <c r="R31" s="72" t="s">
        <v>283</v>
      </c>
      <c r="S31" s="146">
        <v>14629</v>
      </c>
      <c r="T31" s="151">
        <f>S31/Q31*100</f>
        <v>69.678494879733265</v>
      </c>
    </row>
    <row r="32" spans="1:20" s="4" customFormat="1" ht="12" customHeight="1">
      <c r="A32" s="552"/>
      <c r="B32" s="294"/>
      <c r="C32" s="293" t="s">
        <v>163</v>
      </c>
      <c r="D32" s="285">
        <v>1775</v>
      </c>
      <c r="E32" s="295">
        <v>7</v>
      </c>
      <c r="F32" s="621"/>
      <c r="G32" s="294"/>
      <c r="H32" s="293" t="s">
        <v>163</v>
      </c>
      <c r="I32" s="285">
        <v>1949</v>
      </c>
      <c r="J32" s="294">
        <v>7.4</v>
      </c>
      <c r="K32" s="552"/>
      <c r="L32" s="294"/>
      <c r="M32" s="293" t="s">
        <v>163</v>
      </c>
      <c r="N32" s="285">
        <v>2088</v>
      </c>
      <c r="O32" s="296">
        <f>N32/L31*100</f>
        <v>8.246445497630333</v>
      </c>
      <c r="P32" s="621"/>
      <c r="Q32" s="294"/>
      <c r="R32" s="293" t="s">
        <v>163</v>
      </c>
      <c r="S32" s="285">
        <v>2016</v>
      </c>
      <c r="T32" s="296">
        <f>S32/Q31*100</f>
        <v>9.6022862586330078</v>
      </c>
    </row>
    <row r="33" spans="1:20" s="4" customFormat="1" ht="12" customHeight="1">
      <c r="A33" s="626" t="s">
        <v>163</v>
      </c>
      <c r="B33" s="148"/>
      <c r="C33" s="72" t="s">
        <v>282</v>
      </c>
      <c r="D33" s="146">
        <v>744</v>
      </c>
      <c r="E33" s="148">
        <v>13.5</v>
      </c>
      <c r="F33" s="626" t="s">
        <v>163</v>
      </c>
      <c r="G33" s="148"/>
      <c r="H33" s="72" t="s">
        <v>282</v>
      </c>
      <c r="I33" s="146">
        <v>1257</v>
      </c>
      <c r="J33" s="148">
        <v>19.100000000000001</v>
      </c>
      <c r="K33" s="626" t="s">
        <v>163</v>
      </c>
      <c r="L33" s="148"/>
      <c r="M33" s="72" t="s">
        <v>282</v>
      </c>
      <c r="N33" s="146">
        <v>1327</v>
      </c>
      <c r="O33" s="151">
        <f>N33/L34*100</f>
        <v>18.684877499295975</v>
      </c>
      <c r="P33" s="620" t="s">
        <v>163</v>
      </c>
      <c r="Q33" s="148"/>
      <c r="R33" s="72" t="s">
        <v>282</v>
      </c>
      <c r="S33" s="146">
        <v>1320</v>
      </c>
      <c r="T33" s="151">
        <f>S33/Q34*100</f>
        <v>17.932346148621111</v>
      </c>
    </row>
    <row r="34" spans="1:20" s="4" customFormat="1" ht="12" customHeight="1">
      <c r="A34" s="626"/>
      <c r="B34" s="292">
        <v>5522</v>
      </c>
      <c r="C34" s="293" t="s">
        <v>283</v>
      </c>
      <c r="D34" s="285">
        <v>1543</v>
      </c>
      <c r="E34" s="294">
        <v>27.9</v>
      </c>
      <c r="F34" s="626"/>
      <c r="G34" s="292">
        <v>6573</v>
      </c>
      <c r="H34" s="293" t="s">
        <v>283</v>
      </c>
      <c r="I34" s="285">
        <v>2116</v>
      </c>
      <c r="J34" s="294">
        <v>32.200000000000003</v>
      </c>
      <c r="K34" s="626"/>
      <c r="L34" s="292">
        <v>7102</v>
      </c>
      <c r="M34" s="293" t="s">
        <v>283</v>
      </c>
      <c r="N34" s="285">
        <v>2378</v>
      </c>
      <c r="O34" s="296">
        <f>N34/L34*100</f>
        <v>33.483525767389466</v>
      </c>
      <c r="P34" s="620"/>
      <c r="Q34" s="292">
        <v>7361</v>
      </c>
      <c r="R34" s="293" t="s">
        <v>283</v>
      </c>
      <c r="S34" s="285">
        <v>2329</v>
      </c>
      <c r="T34" s="296">
        <f>S34/Q34*100</f>
        <v>31.639722863741337</v>
      </c>
    </row>
    <row r="35" spans="1:20" s="4" customFormat="1" ht="12" customHeight="1">
      <c r="A35" s="634"/>
      <c r="B35" s="150"/>
      <c r="C35" s="73" t="s">
        <v>163</v>
      </c>
      <c r="D35" s="147">
        <v>3235</v>
      </c>
      <c r="E35" s="150">
        <v>58.6</v>
      </c>
      <c r="F35" s="634"/>
      <c r="G35" s="150"/>
      <c r="H35" s="73" t="s">
        <v>163</v>
      </c>
      <c r="I35" s="147">
        <v>3200</v>
      </c>
      <c r="J35" s="150">
        <v>48.7</v>
      </c>
      <c r="K35" s="634"/>
      <c r="L35" s="150"/>
      <c r="M35" s="73" t="s">
        <v>163</v>
      </c>
      <c r="N35" s="147">
        <v>3397</v>
      </c>
      <c r="O35" s="297">
        <f>N35/L34*100</f>
        <v>47.831596733314555</v>
      </c>
      <c r="P35" s="627"/>
      <c r="Q35" s="150"/>
      <c r="R35" s="73" t="s">
        <v>163</v>
      </c>
      <c r="S35" s="147">
        <v>3712</v>
      </c>
      <c r="T35" s="297">
        <f>S35/Q34*100</f>
        <v>50.427930987637545</v>
      </c>
    </row>
    <row r="36" spans="1:20" ht="10.5" customHeight="1">
      <c r="A36" s="505" t="s">
        <v>39</v>
      </c>
      <c r="B36" s="505"/>
      <c r="C36" s="505"/>
      <c r="D36" s="505"/>
      <c r="E36" s="505"/>
      <c r="F36" s="505"/>
      <c r="G36" s="505"/>
      <c r="H36" s="505"/>
      <c r="I36" s="505"/>
      <c r="J36" s="505"/>
      <c r="K36" s="505"/>
      <c r="L36" s="505"/>
      <c r="M36" s="505"/>
      <c r="N36" s="505"/>
      <c r="O36" s="505"/>
      <c r="P36" s="505"/>
      <c r="Q36" s="505"/>
      <c r="R36" s="505"/>
      <c r="S36" s="505"/>
      <c r="T36" s="505"/>
    </row>
    <row r="37" spans="1:20">
      <c r="A37" s="504"/>
      <c r="B37" s="504"/>
      <c r="C37" s="504"/>
      <c r="D37" s="504"/>
      <c r="E37" s="504"/>
      <c r="F37" s="504"/>
      <c r="G37" s="504"/>
      <c r="H37" s="504"/>
      <c r="I37" s="504"/>
      <c r="J37" s="504"/>
      <c r="K37" s="504"/>
      <c r="L37" s="504"/>
      <c r="M37" s="504"/>
      <c r="N37" s="504"/>
      <c r="O37" s="504"/>
      <c r="P37" s="504"/>
      <c r="Q37" s="504"/>
      <c r="R37" s="504"/>
      <c r="S37" s="504"/>
      <c r="T37" s="504"/>
    </row>
    <row r="40" spans="1:20">
      <c r="B40" s="74"/>
    </row>
  </sheetData>
  <mergeCells count="62">
    <mergeCell ref="K27:K29"/>
    <mergeCell ref="F30:F32"/>
    <mergeCell ref="F7:F9"/>
    <mergeCell ref="F10:F12"/>
    <mergeCell ref="F13:F15"/>
    <mergeCell ref="F17:F19"/>
    <mergeCell ref="K30:K32"/>
    <mergeCell ref="K7:K9"/>
    <mergeCell ref="K10:K12"/>
    <mergeCell ref="K17:K19"/>
    <mergeCell ref="K23:K25"/>
    <mergeCell ref="A23:A25"/>
    <mergeCell ref="A26:T26"/>
    <mergeCell ref="A20:A22"/>
    <mergeCell ref="F20:F22"/>
    <mergeCell ref="P13:P15"/>
    <mergeCell ref="P23:P25"/>
    <mergeCell ref="K13:K15"/>
    <mergeCell ref="A10:A12"/>
    <mergeCell ref="F23:F25"/>
    <mergeCell ref="A13:A15"/>
    <mergeCell ref="K33:K35"/>
    <mergeCell ref="K20:K22"/>
    <mergeCell ref="F33:F35"/>
    <mergeCell ref="A27:A29"/>
    <mergeCell ref="A30:A32"/>
    <mergeCell ref="A33:A35"/>
    <mergeCell ref="F27:F29"/>
    <mergeCell ref="A1:B1"/>
    <mergeCell ref="F4:G5"/>
    <mergeCell ref="A3:E3"/>
    <mergeCell ref="F3:J3"/>
    <mergeCell ref="J4:J5"/>
    <mergeCell ref="E4:E5"/>
    <mergeCell ref="C4:C5"/>
    <mergeCell ref="D4:D5"/>
    <mergeCell ref="H4:H5"/>
    <mergeCell ref="K3:O3"/>
    <mergeCell ref="K4:L5"/>
    <mergeCell ref="A4:B5"/>
    <mergeCell ref="M4:M5"/>
    <mergeCell ref="N4:N5"/>
    <mergeCell ref="A16:T16"/>
    <mergeCell ref="P7:P9"/>
    <mergeCell ref="P10:P12"/>
    <mergeCell ref="A7:A9"/>
    <mergeCell ref="P3:T3"/>
    <mergeCell ref="P4:Q5"/>
    <mergeCell ref="R4:R5"/>
    <mergeCell ref="S4:S5"/>
    <mergeCell ref="T4:T5"/>
    <mergeCell ref="A6:T6"/>
    <mergeCell ref="P17:P19"/>
    <mergeCell ref="P20:P22"/>
    <mergeCell ref="O4:O5"/>
    <mergeCell ref="A2:T2"/>
    <mergeCell ref="A36:T37"/>
    <mergeCell ref="I4:I5"/>
    <mergeCell ref="A17:A19"/>
    <mergeCell ref="P27:P29"/>
    <mergeCell ref="P30:P32"/>
    <mergeCell ref="P33:P35"/>
  </mergeCells>
  <phoneticPr fontId="15"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96" orientation="landscape" r:id="rId1"/>
  <headerFooter alignWithMargins="0">
    <oddHeader>&amp;CBildung in Deutschland 2012 -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enableFormatConditionsCalculation="0">
    <pageSetUpPr fitToPage="1"/>
  </sheetPr>
  <dimension ref="A1:N47"/>
  <sheetViews>
    <sheetView zoomScaleNormal="100" zoomScaleSheetLayoutView="120" workbookViewId="0">
      <selection sqref="A1:B1"/>
    </sheetView>
  </sheetViews>
  <sheetFormatPr baseColWidth="10" defaultRowHeight="12.75"/>
  <cols>
    <col min="1" max="1" width="10.7109375" customWidth="1"/>
    <col min="2" max="3" width="9.140625" customWidth="1"/>
    <col min="4" max="4" width="10.140625" customWidth="1"/>
    <col min="5" max="11" width="9.140625" customWidth="1"/>
    <col min="12" max="12" width="4" customWidth="1"/>
  </cols>
  <sheetData>
    <row r="1" spans="1:14" ht="25.5" customHeight="1">
      <c r="A1" s="501" t="s">
        <v>292</v>
      </c>
      <c r="B1" s="501"/>
    </row>
    <row r="2" spans="1:14" ht="33" customHeight="1">
      <c r="A2" s="519" t="s">
        <v>34</v>
      </c>
      <c r="B2" s="519"/>
      <c r="C2" s="519"/>
      <c r="D2" s="519"/>
      <c r="E2" s="519"/>
      <c r="F2" s="519"/>
      <c r="G2" s="519"/>
      <c r="H2" s="519"/>
      <c r="I2" s="519"/>
      <c r="J2" s="519"/>
      <c r="K2" s="519"/>
    </row>
    <row r="3" spans="1:14" ht="12.75" customHeight="1">
      <c r="A3" s="508" t="s">
        <v>331</v>
      </c>
      <c r="B3" s="539" t="s">
        <v>339</v>
      </c>
      <c r="C3" s="638"/>
      <c r="D3" s="638"/>
      <c r="E3" s="638"/>
      <c r="F3" s="638"/>
      <c r="G3" s="638"/>
      <c r="H3" s="638"/>
      <c r="I3" s="638"/>
      <c r="J3" s="638"/>
      <c r="K3" s="638"/>
      <c r="L3" s="4"/>
    </row>
    <row r="4" spans="1:14" ht="59.25" customHeight="1">
      <c r="A4" s="509"/>
      <c r="B4" s="212" t="s">
        <v>211</v>
      </c>
      <c r="C4" s="254" t="s">
        <v>370</v>
      </c>
      <c r="D4" s="254" t="s">
        <v>340</v>
      </c>
      <c r="E4" s="174" t="s">
        <v>208</v>
      </c>
      <c r="F4" s="254" t="s">
        <v>210</v>
      </c>
      <c r="G4" s="254" t="s">
        <v>372</v>
      </c>
      <c r="H4" s="254" t="s">
        <v>209</v>
      </c>
      <c r="I4" s="254" t="s">
        <v>373</v>
      </c>
      <c r="J4" s="255" t="s">
        <v>212</v>
      </c>
      <c r="K4" s="256" t="s">
        <v>328</v>
      </c>
      <c r="L4" s="4"/>
    </row>
    <row r="5" spans="1:14" ht="13.5" customHeight="1">
      <c r="A5" s="510"/>
      <c r="B5" s="636" t="s">
        <v>385</v>
      </c>
      <c r="C5" s="637"/>
      <c r="D5" s="637"/>
      <c r="E5" s="637"/>
      <c r="F5" s="637"/>
      <c r="G5" s="637"/>
      <c r="H5" s="637"/>
      <c r="I5" s="637"/>
      <c r="J5" s="637"/>
      <c r="K5" s="637"/>
      <c r="L5" s="4"/>
      <c r="M5" s="84"/>
      <c r="N5" s="168"/>
    </row>
    <row r="6" spans="1:14" ht="12.75" customHeight="1">
      <c r="A6" s="639" t="s">
        <v>341</v>
      </c>
      <c r="B6" s="639"/>
      <c r="C6" s="639"/>
      <c r="D6" s="639"/>
      <c r="E6" s="639"/>
      <c r="F6" s="639"/>
      <c r="G6" s="639"/>
      <c r="H6" s="639"/>
      <c r="I6" s="639"/>
      <c r="J6" s="639"/>
      <c r="K6" s="639"/>
      <c r="L6" s="4"/>
      <c r="M6" s="84"/>
      <c r="N6" s="89"/>
    </row>
    <row r="7" spans="1:14" ht="12.75" customHeight="1">
      <c r="A7" s="69">
        <v>2000</v>
      </c>
      <c r="B7" s="138">
        <v>1.3</v>
      </c>
      <c r="C7" s="82">
        <v>1.8</v>
      </c>
      <c r="D7" s="82">
        <v>1.2</v>
      </c>
      <c r="E7" s="82">
        <v>3.4</v>
      </c>
      <c r="F7" s="82">
        <v>0</v>
      </c>
      <c r="G7" s="82" t="s">
        <v>310</v>
      </c>
      <c r="H7" s="82">
        <v>6.9</v>
      </c>
      <c r="I7" s="82">
        <v>1.6</v>
      </c>
      <c r="J7" s="83">
        <v>0.9</v>
      </c>
      <c r="K7" s="83">
        <v>1.7635332979376166</v>
      </c>
      <c r="L7" s="4"/>
      <c r="M7" s="84"/>
      <c r="N7" s="89"/>
    </row>
    <row r="8" spans="1:14" ht="12.75" customHeight="1">
      <c r="A8" s="250">
        <v>2001</v>
      </c>
      <c r="B8" s="257">
        <v>2.5</v>
      </c>
      <c r="C8" s="258">
        <v>1.2</v>
      </c>
      <c r="D8" s="258">
        <v>2.2000000000000002</v>
      </c>
      <c r="E8" s="258">
        <v>6.2</v>
      </c>
      <c r="F8" s="258">
        <v>0</v>
      </c>
      <c r="G8" s="258" t="s">
        <v>310</v>
      </c>
      <c r="H8" s="258">
        <v>11.3</v>
      </c>
      <c r="I8" s="258">
        <v>2.9</v>
      </c>
      <c r="J8" s="259">
        <v>2.2000000000000002</v>
      </c>
      <c r="K8" s="259">
        <v>3.1918504957073512</v>
      </c>
      <c r="L8" s="4"/>
    </row>
    <row r="9" spans="1:14" ht="12.75" customHeight="1">
      <c r="A9" s="69">
        <v>2002</v>
      </c>
      <c r="B9" s="138">
        <v>5</v>
      </c>
      <c r="C9" s="82">
        <v>6.3</v>
      </c>
      <c r="D9" s="82">
        <v>3.5</v>
      </c>
      <c r="E9" s="82">
        <v>9</v>
      </c>
      <c r="F9" s="82">
        <v>0</v>
      </c>
      <c r="G9" s="82" t="s">
        <v>310</v>
      </c>
      <c r="H9" s="82">
        <v>13.7</v>
      </c>
      <c r="I9" s="82">
        <v>4.5</v>
      </c>
      <c r="J9" s="83">
        <v>3.7</v>
      </c>
      <c r="K9" s="83">
        <v>5.0709045909607795</v>
      </c>
      <c r="L9" s="4"/>
    </row>
    <row r="10" spans="1:14" ht="12.75" customHeight="1">
      <c r="A10" s="250">
        <v>2003</v>
      </c>
      <c r="B10" s="257">
        <v>8.6</v>
      </c>
      <c r="C10" s="258">
        <v>5.2</v>
      </c>
      <c r="D10" s="258">
        <v>6.2</v>
      </c>
      <c r="E10" s="258">
        <v>11.1</v>
      </c>
      <c r="F10" s="258">
        <v>0.3</v>
      </c>
      <c r="G10" s="258" t="s">
        <v>310</v>
      </c>
      <c r="H10" s="258">
        <v>18.899999999999999</v>
      </c>
      <c r="I10" s="258">
        <v>6.2</v>
      </c>
      <c r="J10" s="259">
        <v>3.9</v>
      </c>
      <c r="K10" s="259">
        <v>7.545939930311742</v>
      </c>
      <c r="L10" s="4"/>
    </row>
    <row r="11" spans="1:14" ht="12.75" customHeight="1">
      <c r="A11" s="69">
        <v>2004</v>
      </c>
      <c r="B11" s="138">
        <v>13.1</v>
      </c>
      <c r="C11" s="82">
        <v>7.3</v>
      </c>
      <c r="D11" s="82">
        <v>10.8</v>
      </c>
      <c r="E11" s="82">
        <v>16.600000000000001</v>
      </c>
      <c r="F11" s="82">
        <v>5.3</v>
      </c>
      <c r="G11" s="82" t="s">
        <v>310</v>
      </c>
      <c r="H11" s="82">
        <v>27.9</v>
      </c>
      <c r="I11" s="82">
        <v>11.5</v>
      </c>
      <c r="J11" s="83">
        <v>7.9</v>
      </c>
      <c r="K11" s="83">
        <v>12.37705740666399</v>
      </c>
      <c r="L11" s="4"/>
    </row>
    <row r="12" spans="1:14" ht="12.75" customHeight="1">
      <c r="A12" s="250">
        <v>2005</v>
      </c>
      <c r="B12" s="257">
        <v>22.6</v>
      </c>
      <c r="C12" s="258">
        <v>16.399999999999999</v>
      </c>
      <c r="D12" s="258">
        <v>22.3</v>
      </c>
      <c r="E12" s="258">
        <v>31.1</v>
      </c>
      <c r="F12" s="258">
        <v>6.5</v>
      </c>
      <c r="G12" s="258" t="s">
        <v>310</v>
      </c>
      <c r="H12" s="258">
        <v>39.9</v>
      </c>
      <c r="I12" s="258">
        <v>25.9</v>
      </c>
      <c r="J12" s="259">
        <v>16.7</v>
      </c>
      <c r="K12" s="259">
        <v>23.994763471279157</v>
      </c>
      <c r="L12" s="4"/>
    </row>
    <row r="13" spans="1:14" ht="12.75" customHeight="1">
      <c r="A13" s="69">
        <v>2006</v>
      </c>
      <c r="B13" s="138">
        <v>32.799999999999997</v>
      </c>
      <c r="C13" s="82">
        <v>28.3</v>
      </c>
      <c r="D13" s="82">
        <v>42.9</v>
      </c>
      <c r="E13" s="82">
        <v>44.9</v>
      </c>
      <c r="F13" s="82">
        <v>11.3</v>
      </c>
      <c r="G13" s="82" t="s">
        <v>310</v>
      </c>
      <c r="H13" s="82">
        <v>58.2</v>
      </c>
      <c r="I13" s="82">
        <v>43.6</v>
      </c>
      <c r="J13" s="83">
        <v>26.8</v>
      </c>
      <c r="K13" s="83">
        <v>39.407288398072048</v>
      </c>
      <c r="L13" s="4"/>
    </row>
    <row r="14" spans="1:14" ht="12.75" customHeight="1">
      <c r="A14" s="250">
        <v>2007</v>
      </c>
      <c r="B14" s="257">
        <v>45.228555552306027</v>
      </c>
      <c r="C14" s="258">
        <v>43.782234957020059</v>
      </c>
      <c r="D14" s="258">
        <v>61.618390804597702</v>
      </c>
      <c r="E14" s="258">
        <v>63.990221290916594</v>
      </c>
      <c r="F14" s="258">
        <v>14.110391228507352</v>
      </c>
      <c r="G14" s="258" t="s">
        <v>310</v>
      </c>
      <c r="H14" s="258">
        <v>75.542138984721547</v>
      </c>
      <c r="I14" s="258">
        <v>66.220799345086689</v>
      </c>
      <c r="J14" s="259">
        <v>43.331743760928312</v>
      </c>
      <c r="K14" s="259">
        <v>57</v>
      </c>
      <c r="L14" s="4"/>
    </row>
    <row r="15" spans="1:14" ht="12.75" customHeight="1">
      <c r="A15" s="69">
        <v>2008</v>
      </c>
      <c r="B15" s="138">
        <v>49.525954017539704</v>
      </c>
      <c r="C15" s="82">
        <v>52.81211372064277</v>
      </c>
      <c r="D15" s="82">
        <v>72.629461537360228</v>
      </c>
      <c r="E15" s="82">
        <v>71.229719484457917</v>
      </c>
      <c r="F15" s="82">
        <v>22.445735584301687</v>
      </c>
      <c r="G15" s="82" t="s">
        <v>310</v>
      </c>
      <c r="H15" s="82">
        <v>81.072026800670017</v>
      </c>
      <c r="I15" s="82">
        <v>77.161032165392712</v>
      </c>
      <c r="J15" s="83">
        <v>53.308877476155537</v>
      </c>
      <c r="K15" s="83">
        <v>66</v>
      </c>
      <c r="L15" s="4"/>
    </row>
    <row r="16" spans="1:14" ht="12.75" customHeight="1">
      <c r="A16" s="250">
        <v>2009</v>
      </c>
      <c r="B16" s="257">
        <v>53.115367679436375</v>
      </c>
      <c r="C16" s="258">
        <v>52.601779455378811</v>
      </c>
      <c r="D16" s="258">
        <v>74.198612482176159</v>
      </c>
      <c r="E16" s="258">
        <v>73.96411368693839</v>
      </c>
      <c r="F16" s="258">
        <v>28.882216603455543</v>
      </c>
      <c r="G16" s="258" t="s">
        <v>310</v>
      </c>
      <c r="H16" s="258">
        <v>84.182660489741892</v>
      </c>
      <c r="I16" s="258">
        <v>82.474059286427263</v>
      </c>
      <c r="J16" s="259">
        <v>62.90579359036478</v>
      </c>
      <c r="K16" s="259">
        <v>69.434302913454317</v>
      </c>
      <c r="L16" s="4"/>
    </row>
    <row r="17" spans="1:12" ht="12.75" customHeight="1">
      <c r="A17" s="69">
        <v>2010</v>
      </c>
      <c r="B17" s="138">
        <v>56.190055936976812</v>
      </c>
      <c r="C17" s="82">
        <v>56.710914454277287</v>
      </c>
      <c r="D17" s="82">
        <v>75.217027930551055</v>
      </c>
      <c r="E17" s="82">
        <v>74.529234220999498</v>
      </c>
      <c r="F17" s="82">
        <v>30.652372726348947</v>
      </c>
      <c r="G17" s="82" t="s">
        <v>310</v>
      </c>
      <c r="H17" s="82">
        <v>84.587657018022938</v>
      </c>
      <c r="I17" s="82">
        <v>83.027714441696915</v>
      </c>
      <c r="J17" s="83">
        <v>65.64890487087284</v>
      </c>
      <c r="K17" s="83">
        <v>70.712177918525981</v>
      </c>
      <c r="L17" s="4"/>
    </row>
    <row r="18" spans="1:12" ht="12.75" customHeight="1">
      <c r="A18" s="640" t="s">
        <v>274</v>
      </c>
      <c r="B18" s="640"/>
      <c r="C18" s="640"/>
      <c r="D18" s="640"/>
      <c r="E18" s="640"/>
      <c r="F18" s="640"/>
      <c r="G18" s="640"/>
      <c r="H18" s="640"/>
      <c r="I18" s="640"/>
      <c r="J18" s="640"/>
      <c r="K18" s="640"/>
      <c r="L18" s="4"/>
    </row>
    <row r="19" spans="1:12" ht="12.75" customHeight="1">
      <c r="A19" s="69">
        <v>2000</v>
      </c>
      <c r="B19" s="138">
        <v>1.3</v>
      </c>
      <c r="C19" s="82">
        <v>1.8</v>
      </c>
      <c r="D19" s="82">
        <v>1.5</v>
      </c>
      <c r="E19" s="82">
        <v>3.2</v>
      </c>
      <c r="F19" s="82">
        <v>0</v>
      </c>
      <c r="G19" s="82" t="s">
        <v>310</v>
      </c>
      <c r="H19" s="82">
        <v>11</v>
      </c>
      <c r="I19" s="82">
        <v>2</v>
      </c>
      <c r="J19" s="83">
        <v>0.7</v>
      </c>
      <c r="K19" s="83">
        <v>1.8726973136096863</v>
      </c>
      <c r="L19" s="4"/>
    </row>
    <row r="20" spans="1:12" ht="12.75" customHeight="1">
      <c r="A20" s="250">
        <v>2001</v>
      </c>
      <c r="B20" s="257">
        <v>2.4</v>
      </c>
      <c r="C20" s="258">
        <v>1.2</v>
      </c>
      <c r="D20" s="258">
        <v>2.6</v>
      </c>
      <c r="E20" s="258">
        <v>5.0999999999999996</v>
      </c>
      <c r="F20" s="258">
        <v>0</v>
      </c>
      <c r="G20" s="258" t="s">
        <v>310</v>
      </c>
      <c r="H20" s="258">
        <v>18.3</v>
      </c>
      <c r="I20" s="258">
        <v>3.1</v>
      </c>
      <c r="J20" s="259">
        <v>2</v>
      </c>
      <c r="K20" s="259">
        <v>3.1471926906090881</v>
      </c>
      <c r="L20" s="4"/>
    </row>
    <row r="21" spans="1:12" ht="12.75" customHeight="1">
      <c r="A21" s="69">
        <v>2002</v>
      </c>
      <c r="B21" s="138">
        <v>4.8</v>
      </c>
      <c r="C21" s="82">
        <v>6.3</v>
      </c>
      <c r="D21" s="82">
        <v>4.4000000000000004</v>
      </c>
      <c r="E21" s="82">
        <v>7.8</v>
      </c>
      <c r="F21" s="82">
        <v>0</v>
      </c>
      <c r="G21" s="82" t="s">
        <v>310</v>
      </c>
      <c r="H21" s="82">
        <v>22.8</v>
      </c>
      <c r="I21" s="82">
        <v>4.4000000000000004</v>
      </c>
      <c r="J21" s="83">
        <v>3.2</v>
      </c>
      <c r="K21" s="83">
        <v>5.2405184750829337</v>
      </c>
      <c r="L21" s="4"/>
    </row>
    <row r="22" spans="1:12" ht="12.75" customHeight="1">
      <c r="A22" s="250">
        <v>2003</v>
      </c>
      <c r="B22" s="257">
        <v>8.4</v>
      </c>
      <c r="C22" s="258">
        <v>5.2</v>
      </c>
      <c r="D22" s="258">
        <v>6</v>
      </c>
      <c r="E22" s="258">
        <v>9.1999999999999993</v>
      </c>
      <c r="F22" s="258">
        <v>0.3</v>
      </c>
      <c r="G22" s="258" t="s">
        <v>310</v>
      </c>
      <c r="H22" s="258">
        <v>30.5</v>
      </c>
      <c r="I22" s="258">
        <v>5.0999999999999996</v>
      </c>
      <c r="J22" s="259">
        <v>2.9</v>
      </c>
      <c r="K22" s="259">
        <v>7.2670931236738348</v>
      </c>
      <c r="L22" s="4"/>
    </row>
    <row r="23" spans="1:12" ht="12.75" customHeight="1">
      <c r="A23" s="69">
        <v>2004</v>
      </c>
      <c r="B23" s="138">
        <v>12.1</v>
      </c>
      <c r="C23" s="82">
        <v>7.3</v>
      </c>
      <c r="D23" s="82">
        <v>9.6999999999999993</v>
      </c>
      <c r="E23" s="82">
        <v>14</v>
      </c>
      <c r="F23" s="82">
        <v>2</v>
      </c>
      <c r="G23" s="82" t="s">
        <v>310</v>
      </c>
      <c r="H23" s="82">
        <v>38.1</v>
      </c>
      <c r="I23" s="82">
        <v>7.2</v>
      </c>
      <c r="J23" s="83">
        <v>6.4</v>
      </c>
      <c r="K23" s="83">
        <v>10.901764821202882</v>
      </c>
      <c r="L23" s="4"/>
    </row>
    <row r="24" spans="1:12" ht="12.75" customHeight="1">
      <c r="A24" s="250">
        <v>2005</v>
      </c>
      <c r="B24" s="257">
        <v>21.1</v>
      </c>
      <c r="C24" s="258">
        <v>16.399999999999999</v>
      </c>
      <c r="D24" s="258">
        <v>19.3</v>
      </c>
      <c r="E24" s="258">
        <v>26.1</v>
      </c>
      <c r="F24" s="258">
        <v>2.1</v>
      </c>
      <c r="G24" s="258" t="s">
        <v>310</v>
      </c>
      <c r="H24" s="258">
        <v>41.7</v>
      </c>
      <c r="I24" s="258">
        <v>13.9</v>
      </c>
      <c r="J24" s="259">
        <v>12.2</v>
      </c>
      <c r="K24" s="259">
        <v>19.699322594454845</v>
      </c>
      <c r="L24" s="4"/>
    </row>
    <row r="25" spans="1:12" ht="12.75" customHeight="1">
      <c r="A25" s="69">
        <v>2006</v>
      </c>
      <c r="B25" s="138">
        <v>30.9</v>
      </c>
      <c r="C25" s="82">
        <v>28.3</v>
      </c>
      <c r="D25" s="82">
        <v>37.5</v>
      </c>
      <c r="E25" s="82">
        <v>36.299999999999997</v>
      </c>
      <c r="F25" s="82">
        <v>2.2000000000000002</v>
      </c>
      <c r="G25" s="82" t="s">
        <v>310</v>
      </c>
      <c r="H25" s="82">
        <v>52.2</v>
      </c>
      <c r="I25" s="82">
        <v>20.399999999999999</v>
      </c>
      <c r="J25" s="83">
        <v>17.2</v>
      </c>
      <c r="K25" s="83">
        <v>30.525358738190299</v>
      </c>
      <c r="L25" s="4"/>
    </row>
    <row r="26" spans="1:12" ht="12.75" customHeight="1">
      <c r="A26" s="250">
        <v>2007</v>
      </c>
      <c r="B26" s="257">
        <v>43.157391559112426</v>
      </c>
      <c r="C26" s="258">
        <v>43.47450302506482</v>
      </c>
      <c r="D26" s="258">
        <v>54.806568977602723</v>
      </c>
      <c r="E26" s="258">
        <v>57.502789329546609</v>
      </c>
      <c r="F26" s="258">
        <v>3.301557777261102</v>
      </c>
      <c r="G26" s="258" t="s">
        <v>310</v>
      </c>
      <c r="H26" s="258">
        <v>68.478260869565219</v>
      </c>
      <c r="I26" s="258">
        <v>49.149495228875672</v>
      </c>
      <c r="J26" s="259">
        <v>29.195843686469392</v>
      </c>
      <c r="K26" s="259">
        <v>47.5</v>
      </c>
      <c r="L26" s="4"/>
    </row>
    <row r="27" spans="1:12" ht="12.75" customHeight="1">
      <c r="A27" s="69">
        <v>2008</v>
      </c>
      <c r="B27" s="138">
        <v>47.858195640369253</v>
      </c>
      <c r="C27" s="82">
        <v>52.490660024906596</v>
      </c>
      <c r="D27" s="82">
        <v>63.855329677882487</v>
      </c>
      <c r="E27" s="82">
        <v>64.132755902368928</v>
      </c>
      <c r="F27" s="82">
        <v>4.727974467453425</v>
      </c>
      <c r="G27" s="82" t="s">
        <v>310</v>
      </c>
      <c r="H27" s="82">
        <v>71.564505421553434</v>
      </c>
      <c r="I27" s="82">
        <v>64.87875634597799</v>
      </c>
      <c r="J27" s="83">
        <v>37.929184549356222</v>
      </c>
      <c r="K27" s="83">
        <v>55.1</v>
      </c>
      <c r="L27" s="4"/>
    </row>
    <row r="28" spans="1:12" ht="12.75" customHeight="1">
      <c r="A28" s="250">
        <v>2009</v>
      </c>
      <c r="B28" s="257">
        <v>51.41164771498984</v>
      </c>
      <c r="C28" s="258">
        <v>52.04389574759945</v>
      </c>
      <c r="D28" s="258">
        <v>64.185873605947961</v>
      </c>
      <c r="E28" s="258">
        <v>67.318310699895534</v>
      </c>
      <c r="F28" s="258">
        <v>5.4325208085612369</v>
      </c>
      <c r="G28" s="258" t="s">
        <v>310</v>
      </c>
      <c r="H28" s="258">
        <v>75.368761365932514</v>
      </c>
      <c r="I28" s="258">
        <v>72.323759791122711</v>
      </c>
      <c r="J28" s="259">
        <v>49.694935936546678</v>
      </c>
      <c r="K28" s="259">
        <v>58.353547428651019</v>
      </c>
      <c r="L28" s="4"/>
    </row>
    <row r="29" spans="1:12" ht="12.75" customHeight="1">
      <c r="A29" s="69">
        <v>2010</v>
      </c>
      <c r="B29" s="138">
        <v>54.293571956325422</v>
      </c>
      <c r="C29" s="82">
        <v>56.035991002249439</v>
      </c>
      <c r="D29" s="82">
        <v>62.967563245959681</v>
      </c>
      <c r="E29" s="82">
        <v>67.784001554962629</v>
      </c>
      <c r="F29" s="82">
        <v>5.3689306146398712</v>
      </c>
      <c r="G29" s="82" t="s">
        <v>310</v>
      </c>
      <c r="H29" s="82">
        <v>74.852071005917168</v>
      </c>
      <c r="I29" s="82">
        <v>73.267719660290496</v>
      </c>
      <c r="J29" s="83">
        <v>52.224732344563407</v>
      </c>
      <c r="K29" s="83">
        <v>59.303451564391295</v>
      </c>
      <c r="L29" s="4"/>
    </row>
    <row r="30" spans="1:12" ht="12.75" customHeight="1">
      <c r="A30" s="640" t="s">
        <v>235</v>
      </c>
      <c r="B30" s="640"/>
      <c r="C30" s="640"/>
      <c r="D30" s="640"/>
      <c r="E30" s="640"/>
      <c r="F30" s="640"/>
      <c r="G30" s="640"/>
      <c r="H30" s="640"/>
      <c r="I30" s="640"/>
      <c r="J30" s="640"/>
      <c r="K30" s="640"/>
      <c r="L30" s="4"/>
    </row>
    <row r="31" spans="1:12" ht="12.75" customHeight="1">
      <c r="A31" s="69">
        <v>2000</v>
      </c>
      <c r="B31" s="138">
        <v>3.2</v>
      </c>
      <c r="C31" s="82" t="s">
        <v>310</v>
      </c>
      <c r="D31" s="82">
        <v>1</v>
      </c>
      <c r="E31" s="82">
        <v>4.4000000000000004</v>
      </c>
      <c r="F31" s="82" t="s">
        <v>310</v>
      </c>
      <c r="G31" s="82" t="s">
        <v>310</v>
      </c>
      <c r="H31" s="82">
        <v>2.1</v>
      </c>
      <c r="I31" s="82">
        <v>1.4</v>
      </c>
      <c r="J31" s="83">
        <v>1.8</v>
      </c>
      <c r="K31" s="83">
        <v>1.5240590128646421</v>
      </c>
      <c r="L31" s="4"/>
    </row>
    <row r="32" spans="1:12" ht="12.75" customHeight="1">
      <c r="A32" s="250">
        <v>2001</v>
      </c>
      <c r="B32" s="257">
        <v>5.2</v>
      </c>
      <c r="C32" s="258" t="s">
        <v>310</v>
      </c>
      <c r="D32" s="258">
        <v>2.2999999999999998</v>
      </c>
      <c r="E32" s="258">
        <v>10.3</v>
      </c>
      <c r="F32" s="258" t="s">
        <v>310</v>
      </c>
      <c r="G32" s="258" t="s">
        <v>310</v>
      </c>
      <c r="H32" s="258">
        <v>3.8</v>
      </c>
      <c r="I32" s="258">
        <v>2.8</v>
      </c>
      <c r="J32" s="259">
        <v>2.9</v>
      </c>
      <c r="K32" s="259">
        <v>3.2899557567269255</v>
      </c>
      <c r="L32" s="4"/>
    </row>
    <row r="33" spans="1:12" ht="12.75" customHeight="1">
      <c r="A33" s="69">
        <v>2002</v>
      </c>
      <c r="B33" s="138">
        <v>11.6</v>
      </c>
      <c r="C33" s="82" t="s">
        <v>310</v>
      </c>
      <c r="D33" s="82">
        <v>3.3</v>
      </c>
      <c r="E33" s="82">
        <v>14</v>
      </c>
      <c r="F33" s="82" t="s">
        <v>310</v>
      </c>
      <c r="G33" s="82" t="s">
        <v>310</v>
      </c>
      <c r="H33" s="82">
        <v>3.3</v>
      </c>
      <c r="I33" s="82">
        <v>4.5</v>
      </c>
      <c r="J33" s="83">
        <v>5.3</v>
      </c>
      <c r="K33" s="83">
        <v>4.7109803955692069</v>
      </c>
      <c r="L33" s="4"/>
    </row>
    <row r="34" spans="1:12" ht="12.75" customHeight="1">
      <c r="A34" s="250">
        <v>2003</v>
      </c>
      <c r="B34" s="257">
        <v>15.1</v>
      </c>
      <c r="C34" s="258" t="s">
        <v>310</v>
      </c>
      <c r="D34" s="258">
        <v>8</v>
      </c>
      <c r="E34" s="258">
        <v>18.899999999999999</v>
      </c>
      <c r="F34" s="258" t="s">
        <v>310</v>
      </c>
      <c r="G34" s="258" t="s">
        <v>310</v>
      </c>
      <c r="H34" s="258">
        <v>4.5999999999999996</v>
      </c>
      <c r="I34" s="258">
        <v>7</v>
      </c>
      <c r="J34" s="259">
        <v>7.4</v>
      </c>
      <c r="K34" s="259">
        <v>8.1333135782957999</v>
      </c>
      <c r="L34" s="4"/>
    </row>
    <row r="35" spans="1:12" ht="12.75" customHeight="1">
      <c r="A35" s="69">
        <v>2004</v>
      </c>
      <c r="B35" s="138">
        <v>39.799999999999997</v>
      </c>
      <c r="C35" s="82" t="s">
        <v>310</v>
      </c>
      <c r="D35" s="82">
        <v>14.2</v>
      </c>
      <c r="E35" s="82">
        <v>26.6</v>
      </c>
      <c r="F35" s="82">
        <v>25.4</v>
      </c>
      <c r="G35" s="82" t="s">
        <v>310</v>
      </c>
      <c r="H35" s="82">
        <v>16.899999999999999</v>
      </c>
      <c r="I35" s="82">
        <v>14.3</v>
      </c>
      <c r="J35" s="83">
        <v>12.6</v>
      </c>
      <c r="K35" s="83">
        <v>15.350150887250658</v>
      </c>
      <c r="L35" s="4"/>
    </row>
    <row r="36" spans="1:12" ht="12.75" customHeight="1">
      <c r="A36" s="250">
        <v>2005</v>
      </c>
      <c r="B36" s="257">
        <v>61</v>
      </c>
      <c r="C36" s="258" t="s">
        <v>310</v>
      </c>
      <c r="D36" s="258">
        <v>30.4</v>
      </c>
      <c r="E36" s="258">
        <v>51.1</v>
      </c>
      <c r="F36" s="258">
        <v>27.2</v>
      </c>
      <c r="G36" s="258" t="s">
        <v>310</v>
      </c>
      <c r="H36" s="258">
        <v>38.200000000000003</v>
      </c>
      <c r="I36" s="258">
        <v>34.299999999999997</v>
      </c>
      <c r="J36" s="259">
        <v>30.2</v>
      </c>
      <c r="K36" s="259">
        <v>32.690167291140959</v>
      </c>
      <c r="L36" s="4"/>
    </row>
    <row r="37" spans="1:12" ht="12.75" customHeight="1">
      <c r="A37" s="69">
        <v>2006</v>
      </c>
      <c r="B37" s="138">
        <v>73.900000000000006</v>
      </c>
      <c r="C37" s="82" t="s">
        <v>310</v>
      </c>
      <c r="D37" s="82">
        <v>56.7</v>
      </c>
      <c r="E37" s="82">
        <v>77.2</v>
      </c>
      <c r="F37" s="82">
        <v>51.1</v>
      </c>
      <c r="G37" s="82" t="s">
        <v>310</v>
      </c>
      <c r="H37" s="82">
        <v>65.900000000000006</v>
      </c>
      <c r="I37" s="82">
        <v>60.1</v>
      </c>
      <c r="J37" s="83">
        <v>52.8</v>
      </c>
      <c r="K37" s="83">
        <v>56.668857608686373</v>
      </c>
      <c r="L37" s="4"/>
    </row>
    <row r="38" spans="1:12" ht="12.75" customHeight="1">
      <c r="A38" s="250">
        <v>2007</v>
      </c>
      <c r="B38" s="257">
        <v>83.224893917963229</v>
      </c>
      <c r="C38" s="258">
        <v>100</v>
      </c>
      <c r="D38" s="258">
        <v>77.743243243243242</v>
      </c>
      <c r="E38" s="258">
        <v>87.384750475632956</v>
      </c>
      <c r="F38" s="258">
        <v>58.399491902191173</v>
      </c>
      <c r="G38" s="258" t="s">
        <v>310</v>
      </c>
      <c r="H38" s="258">
        <v>83.597046413502113</v>
      </c>
      <c r="I38" s="258">
        <v>78.727014842206572</v>
      </c>
      <c r="J38" s="259">
        <v>76.904506437768234</v>
      </c>
      <c r="K38" s="259">
        <v>74.543023438728966</v>
      </c>
      <c r="L38" s="4"/>
    </row>
    <row r="39" spans="1:12" ht="12.75" customHeight="1">
      <c r="A39" s="69">
        <v>2008</v>
      </c>
      <c r="B39" s="138">
        <v>84.781895703509349</v>
      </c>
      <c r="C39" s="82">
        <v>95.833333333333343</v>
      </c>
      <c r="D39" s="82">
        <v>80.36943722127161</v>
      </c>
      <c r="E39" s="82">
        <v>93.675440257526986</v>
      </c>
      <c r="F39" s="82">
        <v>72.479564032697553</v>
      </c>
      <c r="G39" s="82" t="s">
        <v>310</v>
      </c>
      <c r="H39" s="82">
        <v>92.263610315186256</v>
      </c>
      <c r="I39" s="82">
        <v>85.581184201993125</v>
      </c>
      <c r="J39" s="83">
        <v>86.566125290023194</v>
      </c>
      <c r="K39" s="83">
        <v>83.6</v>
      </c>
      <c r="L39" s="4"/>
    </row>
    <row r="40" spans="1:12" ht="12.75" customHeight="1">
      <c r="A40" s="250">
        <v>2009</v>
      </c>
      <c r="B40" s="257">
        <v>89.101978691019781</v>
      </c>
      <c r="C40" s="258">
        <v>84.375</v>
      </c>
      <c r="D40" s="258">
        <v>82.763094299305536</v>
      </c>
      <c r="E40" s="258">
        <v>94.446360814073827</v>
      </c>
      <c r="F40" s="258">
        <v>85.962373371924741</v>
      </c>
      <c r="G40" s="258" t="s">
        <v>310</v>
      </c>
      <c r="H40" s="258">
        <v>94.777750789409765</v>
      </c>
      <c r="I40" s="258">
        <v>89.118703308943552</v>
      </c>
      <c r="J40" s="259">
        <v>91.068718838066332</v>
      </c>
      <c r="K40" s="259">
        <v>86.710296157789969</v>
      </c>
      <c r="L40" s="4"/>
    </row>
    <row r="41" spans="1:12" ht="12.75" customHeight="1">
      <c r="A41" s="381">
        <v>2010</v>
      </c>
      <c r="B41" s="382">
        <v>91.147540983606561</v>
      </c>
      <c r="C41" s="383">
        <v>97.014925373134332</v>
      </c>
      <c r="D41" s="383">
        <v>86.171543843521775</v>
      </c>
      <c r="E41" s="383">
        <v>95.406070549630854</v>
      </c>
      <c r="F41" s="383">
        <v>87.648809523809518</v>
      </c>
      <c r="G41" s="383" t="s">
        <v>310</v>
      </c>
      <c r="H41" s="383">
        <v>95.003391363328063</v>
      </c>
      <c r="I41" s="383">
        <v>89.660194174757279</v>
      </c>
      <c r="J41" s="384">
        <v>92.373875635510359</v>
      </c>
      <c r="K41" s="384">
        <v>88.79798578887997</v>
      </c>
      <c r="L41" s="4"/>
    </row>
    <row r="42" spans="1:12" ht="83.25" customHeight="1">
      <c r="A42" s="545" t="s">
        <v>422</v>
      </c>
      <c r="B42" s="545"/>
      <c r="C42" s="545"/>
      <c r="D42" s="545"/>
      <c r="E42" s="545"/>
      <c r="F42" s="545"/>
      <c r="G42" s="545"/>
      <c r="H42" s="545"/>
      <c r="I42" s="545"/>
      <c r="J42" s="545"/>
      <c r="K42" s="628"/>
    </row>
    <row r="43" spans="1:12" ht="15.75" customHeight="1">
      <c r="A43" s="546" t="s">
        <v>432</v>
      </c>
      <c r="B43" s="546"/>
      <c r="C43" s="546"/>
      <c r="D43" s="546"/>
      <c r="E43" s="546"/>
      <c r="F43" s="546"/>
      <c r="G43" s="546"/>
      <c r="H43" s="546"/>
      <c r="I43" s="546"/>
      <c r="J43" s="546"/>
      <c r="K43" s="635"/>
    </row>
    <row r="47" spans="1:12">
      <c r="A47" s="70"/>
      <c r="B47" s="70"/>
    </row>
  </sheetData>
  <mergeCells count="10">
    <mergeCell ref="A43:K43"/>
    <mergeCell ref="A2:K2"/>
    <mergeCell ref="A42:K42"/>
    <mergeCell ref="B5:K5"/>
    <mergeCell ref="A1:B1"/>
    <mergeCell ref="A3:A5"/>
    <mergeCell ref="B3:K3"/>
    <mergeCell ref="A6:K6"/>
    <mergeCell ref="A18:K18"/>
    <mergeCell ref="A30:K30"/>
  </mergeCells>
  <phoneticPr fontId="0"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86" orientation="portrait" r:id="rId1"/>
  <headerFooter alignWithMargins="0">
    <oddHeader>&amp;CBildung in Deutschland 2012 -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enableFormatConditionsCalculation="0">
    <pageSetUpPr fitToPage="1"/>
  </sheetPr>
  <dimension ref="A1:N49"/>
  <sheetViews>
    <sheetView zoomScaleNormal="100" zoomScaleSheetLayoutView="100" workbookViewId="0">
      <selection sqref="A1:B1"/>
    </sheetView>
  </sheetViews>
  <sheetFormatPr baseColWidth="10" defaultRowHeight="12.75"/>
  <cols>
    <col min="1" max="1" width="10.7109375" customWidth="1"/>
    <col min="2" max="2" width="9.42578125" customWidth="1"/>
    <col min="3" max="10" width="9.140625" customWidth="1"/>
    <col min="11" max="11" width="3.140625" customWidth="1"/>
  </cols>
  <sheetData>
    <row r="1" spans="1:14" ht="25.5" customHeight="1">
      <c r="A1" s="501" t="s">
        <v>292</v>
      </c>
      <c r="B1" s="501"/>
    </row>
    <row r="2" spans="1:14" ht="26.25" customHeight="1">
      <c r="A2" s="519" t="s">
        <v>35</v>
      </c>
      <c r="B2" s="519"/>
      <c r="C2" s="519"/>
      <c r="D2" s="519"/>
      <c r="E2" s="519"/>
      <c r="F2" s="519"/>
      <c r="G2" s="519"/>
      <c r="H2" s="519"/>
      <c r="I2" s="519"/>
      <c r="J2" s="519"/>
    </row>
    <row r="3" spans="1:14" ht="17.25" customHeight="1">
      <c r="A3" s="508" t="s">
        <v>331</v>
      </c>
      <c r="B3" s="526" t="s">
        <v>339</v>
      </c>
      <c r="C3" s="526"/>
      <c r="D3" s="526"/>
      <c r="E3" s="526"/>
      <c r="F3" s="526"/>
      <c r="G3" s="526"/>
      <c r="H3" s="526"/>
      <c r="I3" s="526"/>
      <c r="J3" s="642"/>
    </row>
    <row r="4" spans="1:14" ht="12.75" customHeight="1">
      <c r="A4" s="643"/>
      <c r="B4" s="641" t="s">
        <v>369</v>
      </c>
      <c r="C4" s="641" t="s">
        <v>370</v>
      </c>
      <c r="D4" s="641" t="s">
        <v>371</v>
      </c>
      <c r="E4" s="641" t="s">
        <v>354</v>
      </c>
      <c r="F4" s="641" t="s">
        <v>220</v>
      </c>
      <c r="G4" s="641" t="s">
        <v>372</v>
      </c>
      <c r="H4" s="641" t="s">
        <v>355</v>
      </c>
      <c r="I4" s="641" t="s">
        <v>219</v>
      </c>
      <c r="J4" s="646" t="s">
        <v>374</v>
      </c>
      <c r="K4" s="4"/>
    </row>
    <row r="5" spans="1:14">
      <c r="A5" s="643"/>
      <c r="B5" s="526"/>
      <c r="C5" s="641"/>
      <c r="D5" s="641"/>
      <c r="E5" s="526"/>
      <c r="F5" s="641"/>
      <c r="G5" s="641"/>
      <c r="H5" s="641"/>
      <c r="I5" s="641"/>
      <c r="J5" s="646"/>
      <c r="K5" s="4"/>
    </row>
    <row r="6" spans="1:14" ht="33.75" customHeight="1">
      <c r="A6" s="643"/>
      <c r="B6" s="526"/>
      <c r="C6" s="641"/>
      <c r="D6" s="641"/>
      <c r="E6" s="526"/>
      <c r="F6" s="641"/>
      <c r="G6" s="641"/>
      <c r="H6" s="641"/>
      <c r="I6" s="641"/>
      <c r="J6" s="646"/>
      <c r="K6" s="4"/>
      <c r="L6" s="84"/>
      <c r="M6" s="89"/>
    </row>
    <row r="7" spans="1:14">
      <c r="A7" s="644"/>
      <c r="B7" s="647" t="s">
        <v>327</v>
      </c>
      <c r="C7" s="647"/>
      <c r="D7" s="647"/>
      <c r="E7" s="647"/>
      <c r="F7" s="647"/>
      <c r="G7" s="647"/>
      <c r="H7" s="647"/>
      <c r="I7" s="647"/>
      <c r="J7" s="648"/>
      <c r="K7" s="4"/>
      <c r="L7" s="84"/>
      <c r="M7" s="89"/>
    </row>
    <row r="8" spans="1:14" ht="12.75" customHeight="1">
      <c r="A8" s="639" t="s">
        <v>241</v>
      </c>
      <c r="B8" s="639"/>
      <c r="C8" s="639"/>
      <c r="D8" s="639"/>
      <c r="E8" s="639"/>
      <c r="F8" s="639"/>
      <c r="G8" s="639"/>
      <c r="H8" s="639"/>
      <c r="I8" s="639"/>
      <c r="J8" s="639"/>
      <c r="K8" s="4"/>
      <c r="L8" s="84"/>
      <c r="M8" s="89"/>
    </row>
    <row r="9" spans="1:14" ht="12.75" customHeight="1">
      <c r="A9" s="58">
        <v>1975</v>
      </c>
      <c r="B9" s="59">
        <v>23.6</v>
      </c>
      <c r="C9" s="59">
        <v>1.7</v>
      </c>
      <c r="D9" s="59">
        <v>23.5</v>
      </c>
      <c r="E9" s="59">
        <v>16.8</v>
      </c>
      <c r="F9" s="59">
        <v>3</v>
      </c>
      <c r="G9" s="59">
        <v>0.3</v>
      </c>
      <c r="H9" s="59">
        <v>3.4</v>
      </c>
      <c r="I9" s="59">
        <v>21.6</v>
      </c>
      <c r="J9" s="60">
        <v>5.9</v>
      </c>
      <c r="K9" s="4"/>
      <c r="L9" s="71"/>
      <c r="N9" s="84"/>
    </row>
    <row r="10" spans="1:14" ht="12.75" customHeight="1">
      <c r="A10" s="260">
        <v>1976</v>
      </c>
      <c r="B10" s="261">
        <v>21.5</v>
      </c>
      <c r="C10" s="261">
        <v>1.7</v>
      </c>
      <c r="D10" s="261">
        <v>25.5</v>
      </c>
      <c r="E10" s="261">
        <v>15.3</v>
      </c>
      <c r="F10" s="261">
        <v>3.7</v>
      </c>
      <c r="G10" s="261">
        <v>0.3</v>
      </c>
      <c r="H10" s="261">
        <v>3.2</v>
      </c>
      <c r="I10" s="261">
        <v>24</v>
      </c>
      <c r="J10" s="262">
        <v>4.7</v>
      </c>
      <c r="K10" s="4"/>
      <c r="L10" s="71"/>
    </row>
    <row r="11" spans="1:14" ht="12.75" customHeight="1">
      <c r="A11" s="58">
        <v>1977</v>
      </c>
      <c r="B11" s="59">
        <v>21.4</v>
      </c>
      <c r="C11" s="59">
        <v>1.7</v>
      </c>
      <c r="D11" s="59">
        <v>25.6</v>
      </c>
      <c r="E11" s="59">
        <v>15.1</v>
      </c>
      <c r="F11" s="59">
        <v>4.5999999999999996</v>
      </c>
      <c r="G11" s="59">
        <v>0.4</v>
      </c>
      <c r="H11" s="59">
        <v>3.4</v>
      </c>
      <c r="I11" s="59">
        <v>22.5</v>
      </c>
      <c r="J11" s="60">
        <v>5</v>
      </c>
      <c r="K11" s="4"/>
      <c r="L11" s="71"/>
    </row>
    <row r="12" spans="1:14" ht="12.75" customHeight="1">
      <c r="A12" s="260">
        <v>1978</v>
      </c>
      <c r="B12" s="261">
        <v>21.5</v>
      </c>
      <c r="C12" s="261">
        <v>1.9</v>
      </c>
      <c r="D12" s="261">
        <v>26.4</v>
      </c>
      <c r="E12" s="261">
        <v>15.1</v>
      </c>
      <c r="F12" s="261">
        <v>5.0999999999999996</v>
      </c>
      <c r="G12" s="261">
        <v>0.4</v>
      </c>
      <c r="H12" s="261">
        <v>3.4</v>
      </c>
      <c r="I12" s="261">
        <v>20.7</v>
      </c>
      <c r="J12" s="262">
        <v>5.4</v>
      </c>
      <c r="K12" s="4"/>
      <c r="L12" s="71"/>
    </row>
    <row r="13" spans="1:14" ht="12.75" customHeight="1">
      <c r="A13" s="58">
        <v>1979</v>
      </c>
      <c r="B13" s="59">
        <v>20.399999999999999</v>
      </c>
      <c r="C13" s="59">
        <v>1.9</v>
      </c>
      <c r="D13" s="59">
        <v>28</v>
      </c>
      <c r="E13" s="59">
        <v>14.3</v>
      </c>
      <c r="F13" s="59">
        <v>5.4</v>
      </c>
      <c r="G13" s="59">
        <v>0.4</v>
      </c>
      <c r="H13" s="59">
        <v>3.4</v>
      </c>
      <c r="I13" s="59">
        <v>20.7</v>
      </c>
      <c r="J13" s="60">
        <v>5.2</v>
      </c>
      <c r="K13" s="4"/>
      <c r="L13" s="71"/>
    </row>
    <row r="14" spans="1:14" ht="12.75" customHeight="1">
      <c r="A14" s="260">
        <v>1980</v>
      </c>
      <c r="B14" s="261">
        <v>20.5</v>
      </c>
      <c r="C14" s="261">
        <v>1.6</v>
      </c>
      <c r="D14" s="261">
        <v>29.5</v>
      </c>
      <c r="E14" s="261">
        <v>14.7</v>
      </c>
      <c r="F14" s="261">
        <v>5.4</v>
      </c>
      <c r="G14" s="261">
        <v>0.5</v>
      </c>
      <c r="H14" s="261">
        <v>3.1</v>
      </c>
      <c r="I14" s="261">
        <v>19.899999999999999</v>
      </c>
      <c r="J14" s="262">
        <v>4.7</v>
      </c>
      <c r="K14" s="4"/>
      <c r="L14" s="71"/>
      <c r="N14" s="84"/>
    </row>
    <row r="15" spans="1:14" ht="12.75" customHeight="1">
      <c r="A15" s="58">
        <v>1981</v>
      </c>
      <c r="B15" s="59">
        <v>20.2</v>
      </c>
      <c r="C15" s="59">
        <v>1.3</v>
      </c>
      <c r="D15" s="59">
        <v>30</v>
      </c>
      <c r="E15" s="59">
        <v>14.9</v>
      </c>
      <c r="F15" s="59">
        <v>4.5</v>
      </c>
      <c r="G15" s="59">
        <v>0.3</v>
      </c>
      <c r="H15" s="59">
        <v>2.9</v>
      </c>
      <c r="I15" s="59">
        <v>21.4</v>
      </c>
      <c r="J15" s="60">
        <v>4.3</v>
      </c>
      <c r="K15" s="4"/>
      <c r="L15" s="71"/>
    </row>
    <row r="16" spans="1:14" ht="12.75" customHeight="1">
      <c r="A16" s="260">
        <v>1982</v>
      </c>
      <c r="B16" s="261">
        <v>18.7</v>
      </c>
      <c r="C16" s="261">
        <v>1.1000000000000001</v>
      </c>
      <c r="D16" s="261">
        <v>29.9</v>
      </c>
      <c r="E16" s="261">
        <v>15.4</v>
      </c>
      <c r="F16" s="261">
        <v>3.9</v>
      </c>
      <c r="G16" s="261">
        <v>0.3</v>
      </c>
      <c r="H16" s="261">
        <v>2.7</v>
      </c>
      <c r="I16" s="261">
        <v>23.6</v>
      </c>
      <c r="J16" s="262">
        <v>4.3</v>
      </c>
      <c r="K16" s="4"/>
      <c r="L16" s="71"/>
    </row>
    <row r="17" spans="1:14" ht="12.75" customHeight="1">
      <c r="A17" s="58">
        <v>1983</v>
      </c>
      <c r="B17" s="59">
        <v>17.7</v>
      </c>
      <c r="C17" s="59">
        <v>0.9</v>
      </c>
      <c r="D17" s="59">
        <v>29.5</v>
      </c>
      <c r="E17" s="59">
        <v>16.100000000000001</v>
      </c>
      <c r="F17" s="59">
        <v>3.7</v>
      </c>
      <c r="G17" s="59">
        <v>0.3</v>
      </c>
      <c r="H17" s="59">
        <v>2.7</v>
      </c>
      <c r="I17" s="59">
        <v>25</v>
      </c>
      <c r="J17" s="60">
        <v>4</v>
      </c>
      <c r="K17" s="4"/>
      <c r="L17" s="71"/>
    </row>
    <row r="18" spans="1:14" ht="12.75" customHeight="1">
      <c r="A18" s="260">
        <v>1984</v>
      </c>
      <c r="B18" s="261">
        <v>18.3</v>
      </c>
      <c r="C18" s="261">
        <v>0.8</v>
      </c>
      <c r="D18" s="261">
        <v>29.1</v>
      </c>
      <c r="E18" s="261">
        <v>16.3</v>
      </c>
      <c r="F18" s="261">
        <v>4</v>
      </c>
      <c r="G18" s="261">
        <v>0.3</v>
      </c>
      <c r="H18" s="261">
        <v>2.9</v>
      </c>
      <c r="I18" s="261">
        <v>24.1</v>
      </c>
      <c r="J18" s="262">
        <v>4.0999999999999996</v>
      </c>
      <c r="K18" s="4"/>
      <c r="L18" s="71"/>
    </row>
    <row r="19" spans="1:14" ht="12.75" customHeight="1">
      <c r="A19" s="58">
        <v>1985</v>
      </c>
      <c r="B19" s="59">
        <v>18.2</v>
      </c>
      <c r="C19" s="59">
        <v>0.7</v>
      </c>
      <c r="D19" s="59">
        <v>29.6</v>
      </c>
      <c r="E19" s="59">
        <v>15.9</v>
      </c>
      <c r="F19" s="59">
        <v>4.4000000000000004</v>
      </c>
      <c r="G19" s="59">
        <v>0.3</v>
      </c>
      <c r="H19" s="59">
        <v>3.1</v>
      </c>
      <c r="I19" s="59">
        <v>23.5</v>
      </c>
      <c r="J19" s="60">
        <v>4.0999999999999996</v>
      </c>
      <c r="K19" s="4"/>
      <c r="L19" s="71"/>
      <c r="N19" s="84"/>
    </row>
    <row r="20" spans="1:14" ht="12.75" customHeight="1">
      <c r="A20" s="260">
        <v>1986</v>
      </c>
      <c r="B20" s="261">
        <v>17.600000000000001</v>
      </c>
      <c r="C20" s="261">
        <v>0.7</v>
      </c>
      <c r="D20" s="261">
        <v>31.2</v>
      </c>
      <c r="E20" s="261">
        <v>15.5</v>
      </c>
      <c r="F20" s="261">
        <v>4.5</v>
      </c>
      <c r="G20" s="261">
        <v>0.3</v>
      </c>
      <c r="H20" s="261">
        <v>2.9</v>
      </c>
      <c r="I20" s="261">
        <v>23.1</v>
      </c>
      <c r="J20" s="262">
        <v>4</v>
      </c>
      <c r="K20" s="4"/>
      <c r="L20" s="71"/>
    </row>
    <row r="21" spans="1:14" ht="12.75" customHeight="1">
      <c r="A21" s="58">
        <v>1987</v>
      </c>
      <c r="B21" s="59">
        <v>17.100000000000001</v>
      </c>
      <c r="C21" s="59">
        <v>0.8</v>
      </c>
      <c r="D21" s="59">
        <v>32.200000000000003</v>
      </c>
      <c r="E21" s="59">
        <v>15.6</v>
      </c>
      <c r="F21" s="59">
        <v>4.7</v>
      </c>
      <c r="G21" s="59">
        <v>0.3</v>
      </c>
      <c r="H21" s="59">
        <v>2.6</v>
      </c>
      <c r="I21" s="59">
        <v>23</v>
      </c>
      <c r="J21" s="60">
        <v>3.7</v>
      </c>
      <c r="K21" s="4"/>
      <c r="L21" s="71"/>
    </row>
    <row r="22" spans="1:14" ht="12.75" customHeight="1">
      <c r="A22" s="260">
        <v>1988</v>
      </c>
      <c r="B22" s="261">
        <v>16.7</v>
      </c>
      <c r="C22" s="261">
        <v>0.8</v>
      </c>
      <c r="D22" s="261">
        <v>32.299999999999997</v>
      </c>
      <c r="E22" s="261">
        <v>16.100000000000001</v>
      </c>
      <c r="F22" s="261">
        <v>4.5</v>
      </c>
      <c r="G22" s="261">
        <v>0.3</v>
      </c>
      <c r="H22" s="261">
        <v>2.5</v>
      </c>
      <c r="I22" s="261">
        <v>23.1</v>
      </c>
      <c r="J22" s="262">
        <v>3.5</v>
      </c>
      <c r="K22" s="4"/>
      <c r="L22" s="71"/>
    </row>
    <row r="23" spans="1:14" ht="12.75" customHeight="1">
      <c r="A23" s="58">
        <v>1989</v>
      </c>
      <c r="B23" s="59">
        <v>17.5</v>
      </c>
      <c r="C23" s="59">
        <v>0.8</v>
      </c>
      <c r="D23" s="59">
        <v>29.9</v>
      </c>
      <c r="E23" s="59">
        <v>16.600000000000001</v>
      </c>
      <c r="F23" s="59">
        <v>4.3</v>
      </c>
      <c r="G23" s="59">
        <v>0.3</v>
      </c>
      <c r="H23" s="59">
        <v>2.4</v>
      </c>
      <c r="I23" s="59">
        <v>24.7</v>
      </c>
      <c r="J23" s="60">
        <v>3.6</v>
      </c>
      <c r="K23" s="4"/>
      <c r="L23" s="71"/>
    </row>
    <row r="24" spans="1:14" ht="12.75" customHeight="1">
      <c r="A24" s="260">
        <v>1990</v>
      </c>
      <c r="B24" s="261">
        <v>18</v>
      </c>
      <c r="C24" s="261">
        <v>0.9</v>
      </c>
      <c r="D24" s="261">
        <v>31.6</v>
      </c>
      <c r="E24" s="261">
        <v>16.8</v>
      </c>
      <c r="F24" s="261">
        <v>3.5</v>
      </c>
      <c r="G24" s="261">
        <v>0.3</v>
      </c>
      <c r="H24" s="261">
        <v>2.2000000000000002</v>
      </c>
      <c r="I24" s="261">
        <v>23.3</v>
      </c>
      <c r="J24" s="262">
        <v>3.3</v>
      </c>
      <c r="K24" s="4"/>
      <c r="L24" s="71"/>
      <c r="N24" s="84"/>
    </row>
    <row r="25" spans="1:14" ht="12.75" customHeight="1">
      <c r="A25" s="58">
        <v>1991</v>
      </c>
      <c r="B25" s="59">
        <v>18.600000000000001</v>
      </c>
      <c r="C25" s="59">
        <v>0.9</v>
      </c>
      <c r="D25" s="59">
        <v>32.9</v>
      </c>
      <c r="E25" s="59">
        <v>15.7</v>
      </c>
      <c r="F25" s="59">
        <v>3.2</v>
      </c>
      <c r="G25" s="59">
        <v>0.3</v>
      </c>
      <c r="H25" s="59">
        <v>2.2000000000000002</v>
      </c>
      <c r="I25" s="59">
        <v>22.9</v>
      </c>
      <c r="J25" s="60">
        <v>3.1</v>
      </c>
      <c r="K25" s="4"/>
      <c r="L25" s="71"/>
    </row>
    <row r="26" spans="1:14" ht="12.75" customHeight="1">
      <c r="A26" s="260">
        <v>1992</v>
      </c>
      <c r="B26" s="261">
        <v>19.2</v>
      </c>
      <c r="C26" s="261">
        <v>0.8</v>
      </c>
      <c r="D26" s="261">
        <v>33.299999999999997</v>
      </c>
      <c r="E26" s="261">
        <v>15.2</v>
      </c>
      <c r="F26" s="261">
        <v>3.7</v>
      </c>
      <c r="G26" s="261">
        <v>0.3</v>
      </c>
      <c r="H26" s="261">
        <v>2.2000000000000002</v>
      </c>
      <c r="I26" s="261">
        <v>22</v>
      </c>
      <c r="J26" s="262">
        <v>3.2</v>
      </c>
      <c r="K26" s="4"/>
      <c r="L26" s="71"/>
    </row>
    <row r="27" spans="1:14" ht="12.75" customHeight="1">
      <c r="A27" s="649" t="s">
        <v>392</v>
      </c>
      <c r="B27" s="649"/>
      <c r="C27" s="649"/>
      <c r="D27" s="649"/>
      <c r="E27" s="649"/>
      <c r="F27" s="649"/>
      <c r="G27" s="649"/>
      <c r="H27" s="649"/>
      <c r="I27" s="649"/>
      <c r="J27" s="649"/>
      <c r="K27" s="4"/>
    </row>
    <row r="28" spans="1:14" ht="12.75" customHeight="1">
      <c r="A28" s="58">
        <v>1993</v>
      </c>
      <c r="B28" s="59">
        <v>19.8</v>
      </c>
      <c r="C28" s="59">
        <v>0.9</v>
      </c>
      <c r="D28" s="59">
        <v>33.9</v>
      </c>
      <c r="E28" s="59">
        <v>14</v>
      </c>
      <c r="F28" s="59">
        <v>4.0999999999999996</v>
      </c>
      <c r="G28" s="59">
        <v>0.3</v>
      </c>
      <c r="H28" s="59">
        <v>2.4</v>
      </c>
      <c r="I28" s="59">
        <v>21</v>
      </c>
      <c r="J28" s="60">
        <v>3.5</v>
      </c>
      <c r="K28" s="4"/>
      <c r="L28" s="71"/>
    </row>
    <row r="29" spans="1:14" ht="12.75" customHeight="1">
      <c r="A29" s="260">
        <v>1994</v>
      </c>
      <c r="B29" s="261">
        <v>20.5</v>
      </c>
      <c r="C29" s="261">
        <v>1</v>
      </c>
      <c r="D29" s="261">
        <v>34.5</v>
      </c>
      <c r="E29" s="261">
        <v>13.5</v>
      </c>
      <c r="F29" s="261">
        <v>4.0999999999999996</v>
      </c>
      <c r="G29" s="261">
        <v>0.3</v>
      </c>
      <c r="H29" s="261">
        <v>2.2999999999999998</v>
      </c>
      <c r="I29" s="261">
        <v>19.899999999999999</v>
      </c>
      <c r="J29" s="262">
        <v>3.7</v>
      </c>
      <c r="K29" s="4"/>
      <c r="L29" s="71"/>
    </row>
    <row r="30" spans="1:14" ht="12.75" customHeight="1">
      <c r="A30" s="61">
        <v>1995</v>
      </c>
      <c r="B30" s="62">
        <v>21.5</v>
      </c>
      <c r="C30" s="62">
        <v>1.2</v>
      </c>
      <c r="D30" s="62">
        <v>35.299999999999997</v>
      </c>
      <c r="E30" s="62">
        <v>13</v>
      </c>
      <c r="F30" s="62">
        <v>4.2</v>
      </c>
      <c r="G30" s="62">
        <v>0.4</v>
      </c>
      <c r="H30" s="62">
        <v>2.4</v>
      </c>
      <c r="I30" s="62">
        <v>18.2</v>
      </c>
      <c r="J30" s="63">
        <v>3.7</v>
      </c>
      <c r="K30" s="4"/>
      <c r="L30" s="71"/>
      <c r="N30" s="84"/>
    </row>
    <row r="31" spans="1:14" ht="12.75" customHeight="1">
      <c r="A31" s="260">
        <v>1996</v>
      </c>
      <c r="B31" s="261">
        <v>21.8</v>
      </c>
      <c r="C31" s="261">
        <v>1.3</v>
      </c>
      <c r="D31" s="261">
        <v>35.200000000000003</v>
      </c>
      <c r="E31" s="261">
        <v>13.4</v>
      </c>
      <c r="F31" s="261">
        <v>4.3</v>
      </c>
      <c r="G31" s="261">
        <v>0.4</v>
      </c>
      <c r="H31" s="261">
        <v>2.5</v>
      </c>
      <c r="I31" s="261">
        <v>17.399999999999999</v>
      </c>
      <c r="J31" s="262">
        <v>3.7</v>
      </c>
      <c r="K31" s="4"/>
      <c r="L31" s="71"/>
    </row>
    <row r="32" spans="1:14" ht="12.75" customHeight="1">
      <c r="A32" s="58">
        <v>1997</v>
      </c>
      <c r="B32" s="59">
        <v>21.2</v>
      </c>
      <c r="C32" s="59">
        <v>1.2</v>
      </c>
      <c r="D32" s="59">
        <v>35.6</v>
      </c>
      <c r="E32" s="59">
        <v>14</v>
      </c>
      <c r="F32" s="59">
        <v>4.0999999999999996</v>
      </c>
      <c r="G32" s="59">
        <v>0.4</v>
      </c>
      <c r="H32" s="59">
        <v>2.6</v>
      </c>
      <c r="I32" s="59">
        <v>16.899999999999999</v>
      </c>
      <c r="J32" s="60">
        <v>3.7</v>
      </c>
      <c r="K32" s="4"/>
      <c r="L32" s="71"/>
    </row>
    <row r="33" spans="1:14" ht="12.75" customHeight="1">
      <c r="A33" s="260">
        <v>1998</v>
      </c>
      <c r="B33" s="261">
        <v>20.399999999999999</v>
      </c>
      <c r="C33" s="261">
        <v>1.1000000000000001</v>
      </c>
      <c r="D33" s="261">
        <v>35.6</v>
      </c>
      <c r="E33" s="261">
        <v>14.9</v>
      </c>
      <c r="F33" s="261">
        <v>4</v>
      </c>
      <c r="G33" s="261">
        <v>0.3</v>
      </c>
      <c r="H33" s="261">
        <v>2.4</v>
      </c>
      <c r="I33" s="261">
        <v>17.3</v>
      </c>
      <c r="J33" s="262">
        <v>3.7</v>
      </c>
      <c r="K33" s="4"/>
      <c r="L33" s="71"/>
      <c r="N33" s="84"/>
    </row>
    <row r="34" spans="1:14" ht="12.75" customHeight="1">
      <c r="A34" s="58">
        <v>1999</v>
      </c>
      <c r="B34" s="59">
        <v>20.100000000000001</v>
      </c>
      <c r="C34" s="59">
        <v>1.1000000000000001</v>
      </c>
      <c r="D34" s="59">
        <v>35.5</v>
      </c>
      <c r="E34" s="59">
        <v>16.3</v>
      </c>
      <c r="F34" s="59">
        <v>3.9</v>
      </c>
      <c r="G34" s="59">
        <v>0.3</v>
      </c>
      <c r="H34" s="59">
        <v>2.2000000000000002</v>
      </c>
      <c r="I34" s="59">
        <v>16.8</v>
      </c>
      <c r="J34" s="60">
        <v>3.6</v>
      </c>
      <c r="K34" s="4"/>
      <c r="L34" s="71"/>
      <c r="N34" s="84"/>
    </row>
    <row r="35" spans="1:14" ht="12.75" customHeight="1">
      <c r="A35" s="260">
        <v>2000</v>
      </c>
      <c r="B35" s="261">
        <v>19.899999999999999</v>
      </c>
      <c r="C35" s="261">
        <v>1</v>
      </c>
      <c r="D35" s="261">
        <v>34</v>
      </c>
      <c r="E35" s="261">
        <v>18.7</v>
      </c>
      <c r="F35" s="261">
        <v>3.7</v>
      </c>
      <c r="G35" s="261">
        <v>0.3</v>
      </c>
      <c r="H35" s="261">
        <v>2</v>
      </c>
      <c r="I35" s="261">
        <v>16.8</v>
      </c>
      <c r="J35" s="262">
        <v>3.5</v>
      </c>
      <c r="K35" s="4"/>
      <c r="L35" s="71"/>
      <c r="N35" s="84"/>
    </row>
    <row r="36" spans="1:14" ht="12.75" customHeight="1">
      <c r="A36" s="58">
        <v>2001</v>
      </c>
      <c r="B36" s="59">
        <v>20.7</v>
      </c>
      <c r="C36" s="59">
        <v>1.1000000000000001</v>
      </c>
      <c r="D36" s="59">
        <v>33.700000000000003</v>
      </c>
      <c r="E36" s="59">
        <v>18.600000000000001</v>
      </c>
      <c r="F36" s="59">
        <v>3.5</v>
      </c>
      <c r="G36" s="59">
        <v>0.3</v>
      </c>
      <c r="H36" s="59">
        <v>1.9</v>
      </c>
      <c r="I36" s="59">
        <v>16.600000000000001</v>
      </c>
      <c r="J36" s="60">
        <v>3.4</v>
      </c>
      <c r="K36" s="4"/>
      <c r="L36" s="71"/>
      <c r="N36" s="84"/>
    </row>
    <row r="37" spans="1:14" ht="12.75" customHeight="1">
      <c r="A37" s="260">
        <v>2002</v>
      </c>
      <c r="B37" s="261">
        <v>20.9</v>
      </c>
      <c r="C37" s="261">
        <v>1</v>
      </c>
      <c r="D37" s="261">
        <v>34.4</v>
      </c>
      <c r="E37" s="261">
        <v>17.7</v>
      </c>
      <c r="F37" s="261">
        <v>3.4</v>
      </c>
      <c r="G37" s="261">
        <v>0.3</v>
      </c>
      <c r="H37" s="261">
        <v>2</v>
      </c>
      <c r="I37" s="261">
        <v>16.8</v>
      </c>
      <c r="J37" s="262">
        <v>3.4</v>
      </c>
      <c r="K37" s="4"/>
      <c r="L37" s="71"/>
      <c r="N37" s="84"/>
    </row>
    <row r="38" spans="1:14" ht="12.75" customHeight="1">
      <c r="A38" s="58">
        <v>2003</v>
      </c>
      <c r="B38" s="59">
        <v>20.3</v>
      </c>
      <c r="C38" s="59">
        <v>1.1000000000000001</v>
      </c>
      <c r="D38" s="59">
        <v>33.1</v>
      </c>
      <c r="E38" s="59">
        <v>18.100000000000001</v>
      </c>
      <c r="F38" s="59">
        <v>3.2</v>
      </c>
      <c r="G38" s="59">
        <v>0.3</v>
      </c>
      <c r="H38" s="59">
        <v>2.1</v>
      </c>
      <c r="I38" s="59">
        <v>18.399999999999999</v>
      </c>
      <c r="J38" s="60">
        <v>3.2</v>
      </c>
      <c r="K38" s="4"/>
      <c r="L38" s="71"/>
      <c r="N38" s="84"/>
    </row>
    <row r="39" spans="1:14" ht="12.75" customHeight="1">
      <c r="A39" s="260">
        <v>2004</v>
      </c>
      <c r="B39" s="261">
        <v>20.29890940719925</v>
      </c>
      <c r="C39" s="261">
        <v>1.1176345956554707</v>
      </c>
      <c r="D39" s="261">
        <v>32.117846469512465</v>
      </c>
      <c r="E39" s="261">
        <v>17.736908425888757</v>
      </c>
      <c r="F39" s="261">
        <v>3.9815558231856909</v>
      </c>
      <c r="G39" s="261">
        <v>0.29495071145010926</v>
      </c>
      <c r="H39" s="261">
        <v>2.15581649493733</v>
      </c>
      <c r="I39" s="261">
        <v>18.801853338685937</v>
      </c>
      <c r="J39" s="262">
        <v>3.3844060841250725</v>
      </c>
      <c r="K39" s="4"/>
      <c r="L39" s="71"/>
      <c r="N39" s="84"/>
    </row>
    <row r="40" spans="1:14" ht="12.75" customHeight="1">
      <c r="A40" s="58">
        <v>2005</v>
      </c>
      <c r="B40" s="59">
        <v>19.787841926503184</v>
      </c>
      <c r="C40" s="59">
        <v>1.1124814235267348</v>
      </c>
      <c r="D40" s="59">
        <v>31.963613991420409</v>
      </c>
      <c r="E40" s="59">
        <v>17.943257828807088</v>
      </c>
      <c r="F40" s="59">
        <v>4.347948230283655</v>
      </c>
      <c r="G40" s="59">
        <v>0.30199937633617169</v>
      </c>
      <c r="H40" s="59">
        <v>2.2398521186309734</v>
      </c>
      <c r="I40" s="59">
        <v>18.926230682574776</v>
      </c>
      <c r="J40" s="60">
        <v>3.3124415315160931</v>
      </c>
      <c r="K40" s="4"/>
      <c r="L40" s="71"/>
      <c r="N40" s="84"/>
    </row>
    <row r="41" spans="1:14" ht="12.75" customHeight="1">
      <c r="A41" s="260">
        <v>2006</v>
      </c>
      <c r="B41" s="261">
        <v>19.675078736275527</v>
      </c>
      <c r="C41" s="261">
        <v>1.0327067298490236</v>
      </c>
      <c r="D41" s="261">
        <v>32.488356311372243</v>
      </c>
      <c r="E41" s="261">
        <v>17.928380439763124</v>
      </c>
      <c r="F41" s="261">
        <v>4.6299250047850773</v>
      </c>
      <c r="G41" s="261">
        <v>0.31523510680873029</v>
      </c>
      <c r="H41" s="261">
        <v>2.1892454657765454</v>
      </c>
      <c r="I41" s="261">
        <v>18.220125166027689</v>
      </c>
      <c r="J41" s="262">
        <v>3.4438057896537924</v>
      </c>
      <c r="K41" s="4"/>
      <c r="L41" s="71"/>
      <c r="N41" s="84"/>
    </row>
    <row r="42" spans="1:14" ht="12.75" customHeight="1">
      <c r="A42" s="64">
        <v>2007</v>
      </c>
      <c r="B42" s="65">
        <v>18.924618109364623</v>
      </c>
      <c r="C42" s="65">
        <v>0.96579588222271417</v>
      </c>
      <c r="D42" s="65">
        <v>33.104106707992031</v>
      </c>
      <c r="E42" s="65">
        <v>17.432477307947753</v>
      </c>
      <c r="F42" s="65">
        <v>4.4421075935355328</v>
      </c>
      <c r="G42" s="65">
        <v>0.30246845251272969</v>
      </c>
      <c r="H42" s="65">
        <v>2.2459597077706444</v>
      </c>
      <c r="I42" s="65">
        <v>18.930152756254152</v>
      </c>
      <c r="J42" s="66">
        <v>3.4818463582023464</v>
      </c>
      <c r="K42" s="4"/>
      <c r="L42" s="71"/>
      <c r="N42" s="84"/>
    </row>
    <row r="43" spans="1:14" ht="12.75" customHeight="1">
      <c r="A43" s="260">
        <v>2008</v>
      </c>
      <c r="B43" s="261">
        <v>17.02024658984897</v>
      </c>
      <c r="C43" s="261">
        <v>0.81591487859610201</v>
      </c>
      <c r="D43" s="261">
        <v>35.222006505130985</v>
      </c>
      <c r="E43" s="261">
        <v>16.628425909583722</v>
      </c>
      <c r="F43" s="261">
        <v>4.5999848717884069</v>
      </c>
      <c r="G43" s="261">
        <v>0.27029071379945036</v>
      </c>
      <c r="H43" s="261">
        <v>2.1073598749401175</v>
      </c>
      <c r="I43" s="261">
        <v>19.659615239151812</v>
      </c>
      <c r="J43" s="262">
        <v>3.4366254002672654</v>
      </c>
      <c r="K43" s="4"/>
      <c r="L43" s="71"/>
      <c r="N43" s="84"/>
    </row>
    <row r="44" spans="1:14" ht="12.75" customHeight="1">
      <c r="A44" s="64">
        <v>2009</v>
      </c>
      <c r="B44" s="65">
        <v>17.128594089183146</v>
      </c>
      <c r="C44" s="65">
        <v>0.87420128077912107</v>
      </c>
      <c r="D44" s="65">
        <v>34.381636352065769</v>
      </c>
      <c r="E44" s="65">
        <v>16.734979600398802</v>
      </c>
      <c r="F44" s="65">
        <v>4.474477518013166</v>
      </c>
      <c r="G44" s="65">
        <v>0.24960343929498224</v>
      </c>
      <c r="H44" s="65">
        <v>2.1368317097717742</v>
      </c>
      <c r="I44" s="65">
        <v>20.307207859090727</v>
      </c>
      <c r="J44" s="66">
        <v>3.4051188739325862</v>
      </c>
      <c r="K44" s="4"/>
      <c r="L44" s="71"/>
      <c r="N44" s="84"/>
    </row>
    <row r="45" spans="1:14" ht="12.75" customHeight="1">
      <c r="A45" s="260">
        <v>2010</v>
      </c>
      <c r="B45" s="261">
        <v>17.330097524111128</v>
      </c>
      <c r="C45" s="261">
        <v>0.914963293507989</v>
      </c>
      <c r="D45" s="261">
        <v>33.370519648769253</v>
      </c>
      <c r="E45" s="261">
        <v>16.841352382323304</v>
      </c>
      <c r="F45" s="261">
        <v>4.4268209298977981</v>
      </c>
      <c r="G45" s="261">
        <v>0.2537066359579675</v>
      </c>
      <c r="H45" s="261">
        <v>2.0591172448538937</v>
      </c>
      <c r="I45" s="261">
        <v>21.011092917806248</v>
      </c>
      <c r="J45" s="262">
        <v>3.4401090398733265</v>
      </c>
      <c r="K45" s="4"/>
      <c r="L45" s="71"/>
    </row>
    <row r="46" spans="1:14" ht="12.75" customHeight="1">
      <c r="A46" s="385" t="s">
        <v>300</v>
      </c>
      <c r="B46" s="389">
        <v>16.5</v>
      </c>
      <c r="C46" s="389">
        <v>0.8</v>
      </c>
      <c r="D46" s="389">
        <v>32.6</v>
      </c>
      <c r="E46" s="389">
        <v>17.5</v>
      </c>
      <c r="F46" s="389">
        <v>4.3</v>
      </c>
      <c r="G46" s="389">
        <v>0.2</v>
      </c>
      <c r="H46" s="389">
        <v>1.9</v>
      </c>
      <c r="I46" s="389">
        <v>22.4</v>
      </c>
      <c r="J46" s="390">
        <v>3.1</v>
      </c>
      <c r="K46" s="4"/>
    </row>
    <row r="47" spans="1:14" ht="46.5" customHeight="1">
      <c r="A47" s="645" t="s">
        <v>113</v>
      </c>
      <c r="B47" s="645"/>
      <c r="C47" s="645"/>
      <c r="D47" s="645"/>
      <c r="E47" s="645"/>
      <c r="F47" s="645"/>
      <c r="G47" s="645"/>
      <c r="H47" s="645"/>
      <c r="I47" s="645"/>
      <c r="J47" s="645"/>
      <c r="K47" s="4"/>
    </row>
    <row r="48" spans="1:14" ht="13.5" customHeight="1">
      <c r="A48" s="645" t="s">
        <v>159</v>
      </c>
      <c r="B48" s="645"/>
      <c r="C48" s="645"/>
      <c r="D48" s="645"/>
      <c r="E48" s="645"/>
      <c r="F48" s="645"/>
      <c r="G48" s="645"/>
      <c r="H48" s="645"/>
      <c r="I48" s="645"/>
      <c r="J48" s="645"/>
    </row>
    <row r="49" ht="22.5" customHeight="1"/>
  </sheetData>
  <mergeCells count="18">
    <mergeCell ref="A3:A7"/>
    <mergeCell ref="A48:J48"/>
    <mergeCell ref="A47:J47"/>
    <mergeCell ref="I4:I6"/>
    <mergeCell ref="J4:J6"/>
    <mergeCell ref="B7:J7"/>
    <mergeCell ref="A8:J8"/>
    <mergeCell ref="A27:J27"/>
    <mergeCell ref="A1:B1"/>
    <mergeCell ref="B4:B6"/>
    <mergeCell ref="E4:E6"/>
    <mergeCell ref="A2:J2"/>
    <mergeCell ref="C4:C6"/>
    <mergeCell ref="D4:D6"/>
    <mergeCell ref="F4:F6"/>
    <mergeCell ref="G4:G6"/>
    <mergeCell ref="H4:H6"/>
    <mergeCell ref="B3:J3"/>
  </mergeCells>
  <phoneticPr fontId="0"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95" orientation="portrait" r:id="rId1"/>
  <headerFooter alignWithMargins="0">
    <oddHeader>&amp;CBildung in Deutschland 2012 -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41"/>
  <sheetViews>
    <sheetView zoomScaleNormal="100" workbookViewId="0">
      <selection sqref="A1:B1"/>
    </sheetView>
  </sheetViews>
  <sheetFormatPr baseColWidth="10" defaultRowHeight="12.75"/>
  <cols>
    <col min="7" max="7" width="15.85546875" customWidth="1"/>
    <col min="8" max="8" width="11.42578125" hidden="1" customWidth="1"/>
  </cols>
  <sheetData>
    <row r="1" spans="1:9" ht="25.5" customHeight="1">
      <c r="A1" s="501" t="s">
        <v>292</v>
      </c>
      <c r="B1" s="501"/>
    </row>
    <row r="2" spans="1:9" ht="25.5" customHeight="1">
      <c r="A2" s="503" t="s">
        <v>462</v>
      </c>
      <c r="B2" s="503"/>
      <c r="C2" s="503"/>
      <c r="D2" s="503"/>
      <c r="E2" s="503"/>
      <c r="F2" s="503"/>
      <c r="G2" s="503"/>
      <c r="H2" s="503"/>
      <c r="I2" s="503"/>
    </row>
    <row r="36" spans="1:7" s="38" customFormat="1">
      <c r="A36" s="502"/>
      <c r="B36" s="502"/>
      <c r="C36" s="502"/>
      <c r="D36" s="502"/>
      <c r="E36" s="502"/>
      <c r="F36" s="502"/>
      <c r="G36" s="502"/>
    </row>
    <row r="37" spans="1:7" s="38" customFormat="1" ht="11.25" customHeight="1">
      <c r="A37" s="502"/>
      <c r="B37" s="502"/>
      <c r="C37" s="502"/>
      <c r="D37" s="502"/>
      <c r="E37" s="502"/>
      <c r="F37" s="502"/>
      <c r="G37" s="502"/>
    </row>
    <row r="38" spans="1:7" s="38" customFormat="1" ht="11.25" customHeight="1">
      <c r="A38" s="502"/>
      <c r="B38" s="502"/>
      <c r="C38" s="502"/>
      <c r="D38" s="502"/>
      <c r="E38" s="502"/>
      <c r="F38" s="502"/>
      <c r="G38" s="502"/>
    </row>
    <row r="39" spans="1:7" s="38" customFormat="1" ht="11.25" customHeight="1">
      <c r="A39" s="502"/>
      <c r="B39" s="502"/>
      <c r="C39" s="502"/>
      <c r="D39" s="502"/>
      <c r="E39" s="502"/>
      <c r="F39" s="502"/>
      <c r="G39" s="502"/>
    </row>
    <row r="40" spans="1:7" s="38" customFormat="1" ht="11.25" customHeight="1">
      <c r="A40" s="502"/>
      <c r="B40" s="502"/>
      <c r="C40" s="502"/>
      <c r="D40" s="502"/>
      <c r="E40" s="502"/>
      <c r="F40" s="502"/>
      <c r="G40" s="502"/>
    </row>
    <row r="41" spans="1:7" s="38" customFormat="1" ht="11.25" customHeight="1">
      <c r="A41" s="502"/>
      <c r="B41" s="502"/>
      <c r="C41" s="502"/>
      <c r="D41" s="502"/>
      <c r="E41" s="502"/>
      <c r="F41" s="502"/>
      <c r="G41" s="502"/>
    </row>
  </sheetData>
  <mergeCells count="8">
    <mergeCell ref="A1:B1"/>
    <mergeCell ref="A41:G41"/>
    <mergeCell ref="A36:G36"/>
    <mergeCell ref="A37:G37"/>
    <mergeCell ref="A38:G38"/>
    <mergeCell ref="A39:G39"/>
    <mergeCell ref="A40:G40"/>
    <mergeCell ref="A2:I2"/>
  </mergeCells>
  <phoneticPr fontId="45" type="noConversion"/>
  <hyperlinks>
    <hyperlink ref="A1" location="Inhalt!A1" display="Inhalt!A1"/>
  </hyperlinks>
  <pageMargins left="0.59055118110236227" right="0.59055118110236227" top="0.78740157480314965" bottom="0.59055118110236227" header="0.51181102362204722" footer="0.51181102362204722"/>
  <pageSetup paperSize="9" scale="96" orientation="portrait" r:id="rId1"/>
  <headerFooter alignWithMargins="0">
    <oddHeader>&amp;CBildung in Deutschland 2012 - (Web-)Tabellen F1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enableFormatConditionsCalculation="0">
    <pageSetUpPr fitToPage="1"/>
  </sheetPr>
  <dimension ref="A1:R55"/>
  <sheetViews>
    <sheetView zoomScaleNormal="100" zoomScaleSheetLayoutView="90" workbookViewId="0">
      <selection sqref="A1:B1"/>
    </sheetView>
  </sheetViews>
  <sheetFormatPr baseColWidth="10" defaultRowHeight="12.75"/>
  <cols>
    <col min="2" max="4" width="9.140625" customWidth="1"/>
    <col min="5" max="5" width="9.42578125" customWidth="1"/>
    <col min="6" max="11" width="9.140625" customWidth="1"/>
  </cols>
  <sheetData>
    <row r="1" spans="1:18" ht="25.5" customHeight="1">
      <c r="A1" s="501" t="s">
        <v>292</v>
      </c>
      <c r="B1" s="501"/>
    </row>
    <row r="2" spans="1:18" ht="30.75" customHeight="1">
      <c r="A2" s="519" t="s">
        <v>15</v>
      </c>
      <c r="B2" s="519"/>
      <c r="C2" s="519"/>
      <c r="D2" s="519"/>
      <c r="E2" s="519"/>
      <c r="F2" s="519"/>
      <c r="G2" s="519"/>
      <c r="H2" s="519"/>
      <c r="I2" s="519"/>
      <c r="J2" s="519"/>
      <c r="K2" s="519"/>
    </row>
    <row r="3" spans="1:18" ht="12.75" customHeight="1">
      <c r="A3" s="530" t="s">
        <v>331</v>
      </c>
      <c r="B3" s="511" t="s">
        <v>339</v>
      </c>
      <c r="C3" s="512"/>
      <c r="D3" s="512"/>
      <c r="E3" s="512"/>
      <c r="F3" s="512"/>
      <c r="G3" s="512"/>
      <c r="H3" s="512"/>
      <c r="I3" s="512"/>
      <c r="J3" s="512"/>
      <c r="K3" s="512"/>
    </row>
    <row r="4" spans="1:18" ht="12.75" customHeight="1">
      <c r="A4" s="564"/>
      <c r="B4" s="656" t="s">
        <v>423</v>
      </c>
      <c r="C4" s="650" t="s">
        <v>424</v>
      </c>
      <c r="D4" s="650" t="s">
        <v>370</v>
      </c>
      <c r="E4" s="650" t="s">
        <v>285</v>
      </c>
      <c r="F4" s="650" t="s">
        <v>286</v>
      </c>
      <c r="G4" s="650" t="s">
        <v>352</v>
      </c>
      <c r="H4" s="650" t="s">
        <v>372</v>
      </c>
      <c r="I4" s="650" t="s">
        <v>209</v>
      </c>
      <c r="J4" s="650" t="s">
        <v>329</v>
      </c>
      <c r="K4" s="652" t="s">
        <v>353</v>
      </c>
    </row>
    <row r="5" spans="1:18" ht="45.75" customHeight="1">
      <c r="A5" s="564"/>
      <c r="B5" s="657"/>
      <c r="C5" s="651"/>
      <c r="D5" s="651"/>
      <c r="E5" s="651"/>
      <c r="F5" s="651"/>
      <c r="G5" s="651"/>
      <c r="H5" s="651"/>
      <c r="I5" s="651"/>
      <c r="J5" s="651"/>
      <c r="K5" s="653"/>
      <c r="L5" s="4"/>
    </row>
    <row r="6" spans="1:18">
      <c r="A6" s="594"/>
      <c r="B6" s="528" t="s">
        <v>327</v>
      </c>
      <c r="C6" s="529"/>
      <c r="D6" s="529"/>
      <c r="E6" s="529"/>
      <c r="F6" s="529"/>
      <c r="G6" s="529"/>
      <c r="H6" s="529"/>
      <c r="I6" s="529"/>
      <c r="J6" s="529"/>
      <c r="K6" s="529"/>
      <c r="L6" s="4"/>
      <c r="M6" s="84"/>
      <c r="N6" s="89"/>
    </row>
    <row r="7" spans="1:18" ht="12.75" customHeight="1">
      <c r="A7" s="639" t="s">
        <v>241</v>
      </c>
      <c r="B7" s="639"/>
      <c r="C7" s="639"/>
      <c r="D7" s="639"/>
      <c r="E7" s="639"/>
      <c r="F7" s="639"/>
      <c r="G7" s="639"/>
      <c r="H7" s="639"/>
      <c r="I7" s="639"/>
      <c r="J7" s="639"/>
      <c r="K7" s="639"/>
      <c r="L7" s="4"/>
      <c r="M7" s="84"/>
      <c r="N7" s="89"/>
    </row>
    <row r="8" spans="1:18">
      <c r="A8" s="67">
        <v>1975</v>
      </c>
      <c r="B8" s="139">
        <v>36.9</v>
      </c>
      <c r="C8" s="139">
        <v>60</v>
      </c>
      <c r="D8" s="139">
        <v>47.1</v>
      </c>
      <c r="E8" s="139">
        <v>33.6</v>
      </c>
      <c r="F8" s="139">
        <v>36.4</v>
      </c>
      <c r="G8" s="139">
        <v>34.4</v>
      </c>
      <c r="H8" s="139">
        <v>30.3</v>
      </c>
      <c r="I8" s="139">
        <v>45.7</v>
      </c>
      <c r="J8" s="139">
        <v>7.9</v>
      </c>
      <c r="K8" s="140">
        <v>59</v>
      </c>
      <c r="L8" s="4"/>
      <c r="M8" s="84"/>
      <c r="N8" s="89"/>
    </row>
    <row r="9" spans="1:18">
      <c r="A9" s="250">
        <v>1980</v>
      </c>
      <c r="B9" s="263">
        <v>40.4</v>
      </c>
      <c r="C9" s="263">
        <v>64.599999999999994</v>
      </c>
      <c r="D9" s="263">
        <v>43.8</v>
      </c>
      <c r="E9" s="263">
        <v>40.799999999999997</v>
      </c>
      <c r="F9" s="263">
        <v>38.6</v>
      </c>
      <c r="G9" s="263">
        <v>39.6</v>
      </c>
      <c r="H9" s="263">
        <v>50.3</v>
      </c>
      <c r="I9" s="263">
        <v>45</v>
      </c>
      <c r="J9" s="263">
        <v>11.3</v>
      </c>
      <c r="K9" s="264">
        <v>56.6</v>
      </c>
      <c r="L9" s="4"/>
    </row>
    <row r="10" spans="1:18">
      <c r="A10" s="67">
        <v>1985</v>
      </c>
      <c r="B10" s="139">
        <v>39.799999999999997</v>
      </c>
      <c r="C10" s="139">
        <v>67.7</v>
      </c>
      <c r="D10" s="139">
        <v>48.9</v>
      </c>
      <c r="E10" s="139">
        <v>43.1</v>
      </c>
      <c r="F10" s="139">
        <v>34.5</v>
      </c>
      <c r="G10" s="139">
        <v>43.6</v>
      </c>
      <c r="H10" s="139">
        <v>58.3</v>
      </c>
      <c r="I10" s="139">
        <v>47.8</v>
      </c>
      <c r="J10" s="139">
        <v>11.7</v>
      </c>
      <c r="K10" s="140">
        <v>60.2</v>
      </c>
      <c r="L10" s="4"/>
      <c r="M10" s="410"/>
      <c r="N10" s="418"/>
      <c r="O10" s="418"/>
      <c r="P10" s="418"/>
      <c r="Q10" s="418"/>
      <c r="R10" s="418"/>
    </row>
    <row r="11" spans="1:18">
      <c r="A11" s="250">
        <v>1990</v>
      </c>
      <c r="B11" s="263">
        <v>39.4</v>
      </c>
      <c r="C11" s="263">
        <v>66.400000000000006</v>
      </c>
      <c r="D11" s="263">
        <v>49</v>
      </c>
      <c r="E11" s="263">
        <v>42.9</v>
      </c>
      <c r="F11" s="263">
        <v>34.700000000000003</v>
      </c>
      <c r="G11" s="263">
        <v>41</v>
      </c>
      <c r="H11" s="263">
        <v>71.900000000000006</v>
      </c>
      <c r="I11" s="263">
        <v>46.4</v>
      </c>
      <c r="J11" s="263">
        <v>12.4</v>
      </c>
      <c r="K11" s="264">
        <v>59.7</v>
      </c>
      <c r="L11" s="4"/>
    </row>
    <row r="12" spans="1:18">
      <c r="A12" s="67">
        <v>1991</v>
      </c>
      <c r="B12" s="139">
        <v>40.9</v>
      </c>
      <c r="C12" s="139">
        <v>67.8</v>
      </c>
      <c r="D12" s="139">
        <v>47.6</v>
      </c>
      <c r="E12" s="139">
        <v>44</v>
      </c>
      <c r="F12" s="139">
        <v>35.299999999999997</v>
      </c>
      <c r="G12" s="139">
        <v>46.1</v>
      </c>
      <c r="H12" s="139">
        <v>73.900000000000006</v>
      </c>
      <c r="I12" s="139">
        <v>46.8</v>
      </c>
      <c r="J12" s="139">
        <v>13.7</v>
      </c>
      <c r="K12" s="140">
        <v>59.8</v>
      </c>
      <c r="L12" s="4"/>
    </row>
    <row r="13" spans="1:18">
      <c r="A13" s="250">
        <v>1992</v>
      </c>
      <c r="B13" s="263">
        <v>42.5</v>
      </c>
      <c r="C13" s="263">
        <v>69.400000000000006</v>
      </c>
      <c r="D13" s="263">
        <v>47.8</v>
      </c>
      <c r="E13" s="263">
        <v>44.5</v>
      </c>
      <c r="F13" s="263">
        <v>36.200000000000003</v>
      </c>
      <c r="G13" s="263">
        <v>46.3</v>
      </c>
      <c r="H13" s="263">
        <v>75.8</v>
      </c>
      <c r="I13" s="263">
        <v>49.2</v>
      </c>
      <c r="J13" s="263">
        <v>15.5</v>
      </c>
      <c r="K13" s="264">
        <v>60.8</v>
      </c>
      <c r="L13" s="4"/>
    </row>
    <row r="14" spans="1:18" ht="12.75" customHeight="1">
      <c r="A14" s="654" t="s">
        <v>392</v>
      </c>
      <c r="B14" s="654"/>
      <c r="C14" s="654"/>
      <c r="D14" s="654"/>
      <c r="E14" s="654"/>
      <c r="F14" s="654"/>
      <c r="G14" s="654"/>
      <c r="H14" s="654"/>
      <c r="I14" s="654"/>
      <c r="J14" s="654"/>
      <c r="K14" s="654"/>
      <c r="L14" s="4"/>
    </row>
    <row r="15" spans="1:18">
      <c r="A15" s="67">
        <v>1993</v>
      </c>
      <c r="B15" s="139">
        <v>44.5</v>
      </c>
      <c r="C15" s="139">
        <v>69.7</v>
      </c>
      <c r="D15" s="139">
        <v>50.1</v>
      </c>
      <c r="E15" s="139">
        <v>46.4</v>
      </c>
      <c r="F15" s="139">
        <v>37.5</v>
      </c>
      <c r="G15" s="139">
        <v>48.9</v>
      </c>
      <c r="H15" s="139">
        <v>79.900000000000006</v>
      </c>
      <c r="I15" s="139">
        <v>49.7</v>
      </c>
      <c r="J15" s="139">
        <v>17.100000000000001</v>
      </c>
      <c r="K15" s="140">
        <v>62.1</v>
      </c>
      <c r="L15" s="4"/>
    </row>
    <row r="16" spans="1:18">
      <c r="A16" s="250">
        <v>1994</v>
      </c>
      <c r="B16" s="263">
        <v>45.1</v>
      </c>
      <c r="C16" s="263">
        <v>70.5</v>
      </c>
      <c r="D16" s="263">
        <v>49.4</v>
      </c>
      <c r="E16" s="263">
        <v>45.3</v>
      </c>
      <c r="F16" s="263">
        <v>37.4</v>
      </c>
      <c r="G16" s="263">
        <v>50.4</v>
      </c>
      <c r="H16" s="263">
        <v>75.7</v>
      </c>
      <c r="I16" s="263">
        <v>51.1</v>
      </c>
      <c r="J16" s="263">
        <v>17.899999999999999</v>
      </c>
      <c r="K16" s="264">
        <v>63.9</v>
      </c>
      <c r="L16" s="4"/>
    </row>
    <row r="17" spans="1:13">
      <c r="A17" s="67">
        <v>1995</v>
      </c>
      <c r="B17" s="139">
        <v>47.8</v>
      </c>
      <c r="C17" s="139">
        <v>71.599999999999994</v>
      </c>
      <c r="D17" s="139">
        <v>51.8</v>
      </c>
      <c r="E17" s="139">
        <v>47.1</v>
      </c>
      <c r="F17" s="139">
        <v>40.9</v>
      </c>
      <c r="G17" s="139">
        <v>52.9</v>
      </c>
      <c r="H17" s="139">
        <v>76.5</v>
      </c>
      <c r="I17" s="139">
        <v>53.4</v>
      </c>
      <c r="J17" s="139">
        <v>19.600000000000001</v>
      </c>
      <c r="K17" s="140">
        <v>64.400000000000006</v>
      </c>
      <c r="L17" s="4"/>
    </row>
    <row r="18" spans="1:13">
      <c r="A18" s="250">
        <v>1996</v>
      </c>
      <c r="B18" s="263">
        <v>47.9</v>
      </c>
      <c r="C18" s="263">
        <v>71.099999999999994</v>
      </c>
      <c r="D18" s="263">
        <v>48.9</v>
      </c>
      <c r="E18" s="263">
        <v>47.3</v>
      </c>
      <c r="F18" s="263">
        <v>40.700000000000003</v>
      </c>
      <c r="G18" s="263">
        <v>51.4</v>
      </c>
      <c r="H18" s="263">
        <v>75.5</v>
      </c>
      <c r="I18" s="263">
        <v>55.3</v>
      </c>
      <c r="J18" s="263">
        <v>19.899999999999999</v>
      </c>
      <c r="K18" s="264">
        <v>64.900000000000006</v>
      </c>
      <c r="L18" s="4"/>
    </row>
    <row r="19" spans="1:13">
      <c r="A19" s="67">
        <v>1997</v>
      </c>
      <c r="B19" s="139">
        <v>48.6</v>
      </c>
      <c r="C19" s="139">
        <v>72</v>
      </c>
      <c r="D19" s="139">
        <v>46.7</v>
      </c>
      <c r="E19" s="139">
        <v>48.2</v>
      </c>
      <c r="F19" s="139">
        <v>40.700000000000003</v>
      </c>
      <c r="G19" s="139">
        <v>52.6</v>
      </c>
      <c r="H19" s="139">
        <v>77.900000000000006</v>
      </c>
      <c r="I19" s="139">
        <v>54.6</v>
      </c>
      <c r="J19" s="139">
        <v>20.7</v>
      </c>
      <c r="K19" s="140">
        <v>64.900000000000006</v>
      </c>
      <c r="L19" s="4"/>
    </row>
    <row r="20" spans="1:13">
      <c r="A20" s="250">
        <v>1998</v>
      </c>
      <c r="B20" s="263">
        <v>48.5</v>
      </c>
      <c r="C20" s="263">
        <v>72.400000000000006</v>
      </c>
      <c r="D20" s="263">
        <v>43.9</v>
      </c>
      <c r="E20" s="263">
        <v>49.4</v>
      </c>
      <c r="F20" s="263">
        <v>38.5</v>
      </c>
      <c r="G20" s="263">
        <v>54.9</v>
      </c>
      <c r="H20" s="263">
        <v>79.8</v>
      </c>
      <c r="I20" s="263">
        <v>54.9</v>
      </c>
      <c r="J20" s="263">
        <v>21.1</v>
      </c>
      <c r="K20" s="264">
        <v>64.7</v>
      </c>
      <c r="L20" s="4"/>
    </row>
    <row r="21" spans="1:13">
      <c r="A21" s="67">
        <v>1999</v>
      </c>
      <c r="B21" s="139">
        <v>49.4</v>
      </c>
      <c r="C21" s="139">
        <v>73.3</v>
      </c>
      <c r="D21" s="139">
        <v>44.2</v>
      </c>
      <c r="E21" s="139">
        <v>50.6</v>
      </c>
      <c r="F21" s="139">
        <v>38.9</v>
      </c>
      <c r="G21" s="139">
        <v>57.7</v>
      </c>
      <c r="H21" s="139">
        <v>84.7</v>
      </c>
      <c r="I21" s="139">
        <v>55.3</v>
      </c>
      <c r="J21" s="139">
        <v>21.8</v>
      </c>
      <c r="K21" s="140">
        <v>65.900000000000006</v>
      </c>
      <c r="L21" s="4"/>
    </row>
    <row r="22" spans="1:13">
      <c r="A22" s="250">
        <v>2000</v>
      </c>
      <c r="B22" s="263">
        <v>49.2</v>
      </c>
      <c r="C22" s="263">
        <v>73.5</v>
      </c>
      <c r="D22" s="263">
        <v>44.9</v>
      </c>
      <c r="E22" s="263">
        <v>51.5</v>
      </c>
      <c r="F22" s="263">
        <v>37.299999999999997</v>
      </c>
      <c r="G22" s="263">
        <v>61.8</v>
      </c>
      <c r="H22" s="263">
        <v>82.5</v>
      </c>
      <c r="I22" s="263">
        <v>55.2</v>
      </c>
      <c r="J22" s="263">
        <v>22.1</v>
      </c>
      <c r="K22" s="264">
        <v>65.5</v>
      </c>
      <c r="L22" s="4"/>
    </row>
    <row r="23" spans="1:13">
      <c r="A23" s="67">
        <v>2001</v>
      </c>
      <c r="B23" s="139">
        <v>49.4</v>
      </c>
      <c r="C23" s="139">
        <v>73.3</v>
      </c>
      <c r="D23" s="139">
        <v>42.5</v>
      </c>
      <c r="E23" s="139">
        <v>51.8</v>
      </c>
      <c r="F23" s="139">
        <v>37.9</v>
      </c>
      <c r="G23" s="139">
        <v>61.3</v>
      </c>
      <c r="H23" s="139">
        <v>84.4</v>
      </c>
      <c r="I23" s="139">
        <v>54</v>
      </c>
      <c r="J23" s="139">
        <v>21.1</v>
      </c>
      <c r="K23" s="140">
        <v>65.8</v>
      </c>
      <c r="L23" s="4"/>
    </row>
    <row r="24" spans="1:13">
      <c r="A24" s="250">
        <v>2002</v>
      </c>
      <c r="B24" s="263">
        <v>50.6</v>
      </c>
      <c r="C24" s="263">
        <v>74.3</v>
      </c>
      <c r="D24" s="263">
        <v>42.5</v>
      </c>
      <c r="E24" s="263">
        <v>53</v>
      </c>
      <c r="F24" s="263">
        <v>39.9</v>
      </c>
      <c r="G24" s="263">
        <v>63</v>
      </c>
      <c r="H24" s="263">
        <v>81.8</v>
      </c>
      <c r="I24" s="263">
        <v>56.3</v>
      </c>
      <c r="J24" s="263">
        <v>21.5</v>
      </c>
      <c r="K24" s="264">
        <v>66.099999999999994</v>
      </c>
      <c r="L24" s="4"/>
    </row>
    <row r="25" spans="1:13">
      <c r="A25" s="67">
        <v>2003</v>
      </c>
      <c r="B25" s="139">
        <v>48.2</v>
      </c>
      <c r="C25" s="139">
        <v>72.2</v>
      </c>
      <c r="D25" s="139">
        <v>41.1</v>
      </c>
      <c r="E25" s="139">
        <v>50.8</v>
      </c>
      <c r="F25" s="139">
        <v>38</v>
      </c>
      <c r="G25" s="139">
        <v>62.5</v>
      </c>
      <c r="H25" s="139">
        <v>81</v>
      </c>
      <c r="I25" s="139">
        <v>55.6</v>
      </c>
      <c r="J25" s="139">
        <v>20.5</v>
      </c>
      <c r="K25" s="140">
        <v>65.099999999999994</v>
      </c>
      <c r="L25" s="4"/>
    </row>
    <row r="26" spans="1:13">
      <c r="A26" s="250">
        <v>2004</v>
      </c>
      <c r="B26" s="263">
        <v>48.8</v>
      </c>
      <c r="C26" s="263">
        <v>72.8</v>
      </c>
      <c r="D26" s="263">
        <v>41.4</v>
      </c>
      <c r="E26" s="263">
        <v>50.8</v>
      </c>
      <c r="F26" s="263">
        <v>39.799999999999997</v>
      </c>
      <c r="G26" s="263">
        <v>66</v>
      </c>
      <c r="H26" s="263">
        <v>83.3</v>
      </c>
      <c r="I26" s="263">
        <v>56</v>
      </c>
      <c r="J26" s="263">
        <v>20.5</v>
      </c>
      <c r="K26" s="264">
        <v>65.099999999999994</v>
      </c>
      <c r="L26" s="4"/>
    </row>
    <row r="27" spans="1:13">
      <c r="A27" s="67">
        <v>2005</v>
      </c>
      <c r="B27" s="139">
        <v>48.8</v>
      </c>
      <c r="C27" s="139">
        <v>73.099999999999994</v>
      </c>
      <c r="D27" s="139">
        <v>42.9</v>
      </c>
      <c r="E27" s="139">
        <v>51</v>
      </c>
      <c r="F27" s="139">
        <v>40.1</v>
      </c>
      <c r="G27" s="139">
        <v>66.3</v>
      </c>
      <c r="H27" s="139">
        <v>84.7</v>
      </c>
      <c r="I27" s="139">
        <v>55.2</v>
      </c>
      <c r="J27" s="139">
        <v>20.2</v>
      </c>
      <c r="K27" s="140">
        <v>65.2</v>
      </c>
      <c r="L27" s="4"/>
    </row>
    <row r="28" spans="1:13">
      <c r="A28" s="250">
        <v>2006</v>
      </c>
      <c r="B28" s="263">
        <v>49.4</v>
      </c>
      <c r="C28" s="263">
        <v>73.099999999999994</v>
      </c>
      <c r="D28" s="263">
        <v>40.5</v>
      </c>
      <c r="E28" s="263">
        <v>51.5</v>
      </c>
      <c r="F28" s="263">
        <v>40.9</v>
      </c>
      <c r="G28" s="263">
        <v>65.3</v>
      </c>
      <c r="H28" s="263">
        <v>84.3</v>
      </c>
      <c r="I28" s="263">
        <v>55.2</v>
      </c>
      <c r="J28" s="263">
        <v>20.9</v>
      </c>
      <c r="K28" s="264">
        <v>64.599999999999994</v>
      </c>
      <c r="L28" s="4"/>
    </row>
    <row r="29" spans="1:13">
      <c r="A29" s="68">
        <v>2007</v>
      </c>
      <c r="B29" s="137">
        <v>49.812098738100509</v>
      </c>
      <c r="C29" s="137">
        <v>74.038545901207854</v>
      </c>
      <c r="D29" s="137">
        <v>40.888252148997132</v>
      </c>
      <c r="E29" s="137">
        <v>52.448902821316615</v>
      </c>
      <c r="F29" s="137">
        <v>40.843572403720991</v>
      </c>
      <c r="G29" s="137">
        <v>66.415399950161969</v>
      </c>
      <c r="H29" s="137">
        <v>82.433668801463867</v>
      </c>
      <c r="I29" s="137">
        <v>56.062099556431747</v>
      </c>
      <c r="J29" s="137">
        <v>21.765634593456713</v>
      </c>
      <c r="K29" s="141">
        <v>64.512796057860427</v>
      </c>
      <c r="L29" s="4"/>
      <c r="M29" s="4"/>
    </row>
    <row r="30" spans="1:13">
      <c r="A30" s="250">
        <v>2008</v>
      </c>
      <c r="B30" s="263">
        <v>49.649781901616194</v>
      </c>
      <c r="C30" s="263">
        <v>74.450402939085095</v>
      </c>
      <c r="D30" s="263">
        <v>42.119901112484548</v>
      </c>
      <c r="E30" s="263">
        <v>53.096768651481099</v>
      </c>
      <c r="F30" s="263">
        <v>40.467020470053072</v>
      </c>
      <c r="G30" s="263">
        <v>67.139881604911196</v>
      </c>
      <c r="H30" s="263">
        <v>83.488805970149244</v>
      </c>
      <c r="I30" s="263">
        <v>57.812873893275906</v>
      </c>
      <c r="J30" s="263">
        <v>22.1476940440158</v>
      </c>
      <c r="K30" s="265">
        <v>63.573000733675713</v>
      </c>
      <c r="L30" s="4"/>
      <c r="M30" s="4"/>
    </row>
    <row r="31" spans="1:13">
      <c r="A31" s="68">
        <v>2009</v>
      </c>
      <c r="B31" s="137">
        <v>49.90183207510259</v>
      </c>
      <c r="C31" s="137">
        <v>74.395915896081021</v>
      </c>
      <c r="D31" s="137">
        <v>41.089242383391749</v>
      </c>
      <c r="E31" s="137">
        <v>54.252358231874524</v>
      </c>
      <c r="F31" s="137">
        <v>40.900256330807579</v>
      </c>
      <c r="G31" s="137">
        <v>67.577960387694901</v>
      </c>
      <c r="H31" s="137">
        <v>83.474976392823422</v>
      </c>
      <c r="I31" s="137">
        <v>55.581292742113391</v>
      </c>
      <c r="J31" s="137">
        <v>22.24982009795956</v>
      </c>
      <c r="K31" s="141">
        <v>64.400913684501973</v>
      </c>
      <c r="L31" s="4"/>
      <c r="M31" s="4"/>
    </row>
    <row r="32" spans="1:13">
      <c r="A32" s="250">
        <v>2010</v>
      </c>
      <c r="B32" s="263">
        <v>49.50489238999176</v>
      </c>
      <c r="C32" s="263">
        <v>74.522126161571705</v>
      </c>
      <c r="D32" s="263">
        <v>41.9</v>
      </c>
      <c r="E32" s="263">
        <v>54.715342933391099</v>
      </c>
      <c r="F32" s="263">
        <v>39.707127999999997</v>
      </c>
      <c r="G32" s="263" t="s">
        <v>38</v>
      </c>
      <c r="H32" s="263">
        <v>82.7</v>
      </c>
      <c r="I32" s="263">
        <v>53.590715945557001</v>
      </c>
      <c r="J32" s="263">
        <v>22.045993539871443</v>
      </c>
      <c r="K32" s="265">
        <v>63.82248051776515</v>
      </c>
      <c r="L32" s="4"/>
      <c r="M32" s="4"/>
    </row>
    <row r="33" spans="1:13" ht="13.5">
      <c r="A33" s="68" t="s">
        <v>300</v>
      </c>
      <c r="B33" s="137">
        <v>46.6</v>
      </c>
      <c r="C33" s="137">
        <v>72.2</v>
      </c>
      <c r="D33" s="137">
        <v>38.4</v>
      </c>
      <c r="E33" s="137">
        <v>52.4</v>
      </c>
      <c r="F33" s="137">
        <v>35.9</v>
      </c>
      <c r="G33" s="137">
        <v>66.900000000000006</v>
      </c>
      <c r="H33" s="137">
        <v>81.900000000000006</v>
      </c>
      <c r="I33" s="137">
        <v>53.1</v>
      </c>
      <c r="J33" s="137">
        <v>20.6</v>
      </c>
      <c r="K33" s="141">
        <v>62.4</v>
      </c>
      <c r="L33" s="4"/>
      <c r="M33" s="4"/>
    </row>
    <row r="34" spans="1:13" ht="12.75" customHeight="1">
      <c r="A34" s="640" t="s">
        <v>274</v>
      </c>
      <c r="B34" s="640"/>
      <c r="C34" s="640"/>
      <c r="D34" s="640"/>
      <c r="E34" s="640"/>
      <c r="F34" s="640"/>
      <c r="G34" s="640"/>
      <c r="H34" s="640"/>
      <c r="I34" s="640"/>
      <c r="J34" s="640"/>
      <c r="K34" s="640"/>
      <c r="L34" s="4"/>
      <c r="M34" s="4"/>
    </row>
    <row r="35" spans="1:13">
      <c r="A35" s="67">
        <v>1995</v>
      </c>
      <c r="B35" s="139">
        <v>52.5</v>
      </c>
      <c r="C35" s="139">
        <v>71.5</v>
      </c>
      <c r="D35" s="139">
        <v>51.8</v>
      </c>
      <c r="E35" s="139">
        <v>44.8</v>
      </c>
      <c r="F35" s="139">
        <v>44.4</v>
      </c>
      <c r="G35" s="139">
        <v>52.9</v>
      </c>
      <c r="H35" s="139">
        <v>76.5</v>
      </c>
      <c r="I35" s="139">
        <v>56.2</v>
      </c>
      <c r="J35" s="139">
        <v>22.5</v>
      </c>
      <c r="K35" s="140">
        <v>64.599999999999994</v>
      </c>
      <c r="L35" s="4"/>
      <c r="M35" s="4"/>
    </row>
    <row r="36" spans="1:13">
      <c r="A36" s="250">
        <v>2000</v>
      </c>
      <c r="B36" s="263">
        <v>53.2</v>
      </c>
      <c r="C36" s="263">
        <v>73.7</v>
      </c>
      <c r="D36" s="263">
        <v>44.9</v>
      </c>
      <c r="E36" s="263">
        <v>49.1</v>
      </c>
      <c r="F36" s="263">
        <v>40.9</v>
      </c>
      <c r="G36" s="263">
        <v>61.8</v>
      </c>
      <c r="H36" s="263">
        <v>82.5</v>
      </c>
      <c r="I36" s="263">
        <v>56.3</v>
      </c>
      <c r="J36" s="263">
        <v>23.5</v>
      </c>
      <c r="K36" s="264">
        <v>65.599999999999994</v>
      </c>
      <c r="L36" s="4"/>
      <c r="M36" s="4"/>
    </row>
    <row r="37" spans="1:13">
      <c r="A37" s="67">
        <v>2005</v>
      </c>
      <c r="B37" s="139">
        <v>53.6</v>
      </c>
      <c r="C37" s="139">
        <v>73.2</v>
      </c>
      <c r="D37" s="139">
        <v>42.9</v>
      </c>
      <c r="E37" s="139">
        <v>49.4</v>
      </c>
      <c r="F37" s="139">
        <v>44.3</v>
      </c>
      <c r="G37" s="139">
        <v>64.900000000000006</v>
      </c>
      <c r="H37" s="139">
        <v>84.7</v>
      </c>
      <c r="I37" s="139">
        <v>61.1</v>
      </c>
      <c r="J37" s="139">
        <v>21.6</v>
      </c>
      <c r="K37" s="140">
        <v>66.400000000000006</v>
      </c>
      <c r="L37" s="4"/>
      <c r="M37" s="4"/>
    </row>
    <row r="38" spans="1:13">
      <c r="A38" s="250">
        <v>2006</v>
      </c>
      <c r="B38" s="263">
        <v>54.2</v>
      </c>
      <c r="C38" s="263">
        <v>73.2</v>
      </c>
      <c r="D38" s="263">
        <v>40.5</v>
      </c>
      <c r="E38" s="263">
        <v>50.1</v>
      </c>
      <c r="F38" s="263">
        <v>45.7</v>
      </c>
      <c r="G38" s="263">
        <v>63.5</v>
      </c>
      <c r="H38" s="263">
        <v>84.3</v>
      </c>
      <c r="I38" s="263">
        <v>60.2</v>
      </c>
      <c r="J38" s="263">
        <v>22.4</v>
      </c>
      <c r="K38" s="264">
        <v>66.400000000000006</v>
      </c>
      <c r="L38" s="4"/>
      <c r="M38" s="4"/>
    </row>
    <row r="39" spans="1:13">
      <c r="A39" s="68">
        <v>2007</v>
      </c>
      <c r="B39" s="137">
        <v>54.472291008453588</v>
      </c>
      <c r="C39" s="137">
        <v>74.21782239286982</v>
      </c>
      <c r="D39" s="137">
        <v>41.083261307980408</v>
      </c>
      <c r="E39" s="137">
        <v>51.316799626155749</v>
      </c>
      <c r="F39" s="137">
        <v>45.730804341211076</v>
      </c>
      <c r="G39" s="137">
        <v>64.0548709602418</v>
      </c>
      <c r="H39" s="137">
        <v>82.433668801463867</v>
      </c>
      <c r="I39" s="137">
        <v>58.973172987974095</v>
      </c>
      <c r="J39" s="137">
        <v>23.458027935278661</v>
      </c>
      <c r="K39" s="141">
        <v>66.534899480460808</v>
      </c>
      <c r="L39" s="4"/>
      <c r="M39" s="4"/>
    </row>
    <row r="40" spans="1:13">
      <c r="A40" s="250">
        <v>2008</v>
      </c>
      <c r="B40" s="263">
        <v>54.195056834933006</v>
      </c>
      <c r="C40" s="263">
        <v>74.318516794662941</v>
      </c>
      <c r="D40" s="263">
        <v>42.27895392278954</v>
      </c>
      <c r="E40" s="263">
        <v>51.541856948665867</v>
      </c>
      <c r="F40" s="263">
        <v>45.422795218232977</v>
      </c>
      <c r="G40" s="263">
        <v>64.484524604765085</v>
      </c>
      <c r="H40" s="263">
        <v>83.488805970149244</v>
      </c>
      <c r="I40" s="263">
        <v>60.61075459172384</v>
      </c>
      <c r="J40" s="263">
        <v>24.24873080440198</v>
      </c>
      <c r="K40" s="265">
        <v>65.236051502145926</v>
      </c>
      <c r="L40" s="4"/>
      <c r="M40" s="4"/>
    </row>
    <row r="41" spans="1:13">
      <c r="A41" s="68">
        <v>2009</v>
      </c>
      <c r="B41" s="137">
        <v>54.691411040571339</v>
      </c>
      <c r="C41" s="137">
        <v>74.251660973957655</v>
      </c>
      <c r="D41" s="137">
        <v>41.399176954732511</v>
      </c>
      <c r="E41" s="137">
        <v>52.820817843866173</v>
      </c>
      <c r="F41" s="137">
        <v>46.065885688703176</v>
      </c>
      <c r="G41" s="137">
        <v>64.328180737217593</v>
      </c>
      <c r="H41" s="137">
        <v>83.474976392823422</v>
      </c>
      <c r="I41" s="137">
        <v>58.840169731258847</v>
      </c>
      <c r="J41" s="137">
        <v>24.900988646698153</v>
      </c>
      <c r="K41" s="141">
        <v>65.975188122839128</v>
      </c>
      <c r="L41" s="4"/>
      <c r="M41" s="4"/>
    </row>
    <row r="42" spans="1:13">
      <c r="A42" s="250">
        <v>2010</v>
      </c>
      <c r="B42" s="263">
        <v>53.9</v>
      </c>
      <c r="C42" s="263">
        <v>74.400000000000006</v>
      </c>
      <c r="D42" s="263">
        <v>42.1</v>
      </c>
      <c r="E42" s="263">
        <v>53</v>
      </c>
      <c r="F42" s="263">
        <v>44.4</v>
      </c>
      <c r="G42" s="263">
        <v>62.7</v>
      </c>
      <c r="H42" s="263">
        <v>82.7</v>
      </c>
      <c r="I42" s="263">
        <v>56.6</v>
      </c>
      <c r="J42" s="263">
        <v>24.1</v>
      </c>
      <c r="K42" s="265">
        <v>64.900000000000006</v>
      </c>
      <c r="L42" s="4"/>
      <c r="M42" s="4"/>
    </row>
    <row r="43" spans="1:13" ht="13.5">
      <c r="A43" s="68" t="s">
        <v>300</v>
      </c>
      <c r="B43" s="137">
        <v>49.9</v>
      </c>
      <c r="C43" s="137">
        <v>72</v>
      </c>
      <c r="D43" s="137">
        <v>38.700000000000003</v>
      </c>
      <c r="E43" s="137">
        <v>49.6</v>
      </c>
      <c r="F43" s="137">
        <v>39.200000000000003</v>
      </c>
      <c r="G43" s="137">
        <v>62.8</v>
      </c>
      <c r="H43" s="137">
        <v>81.900000000000006</v>
      </c>
      <c r="I43" s="137">
        <v>55</v>
      </c>
      <c r="J43" s="137">
        <v>21.7</v>
      </c>
      <c r="K43" s="141">
        <v>63.2</v>
      </c>
      <c r="L43" s="4"/>
      <c r="M43" s="4"/>
    </row>
    <row r="44" spans="1:13" ht="12.75" customHeight="1">
      <c r="A44" s="655" t="s">
        <v>235</v>
      </c>
      <c r="B44" s="655"/>
      <c r="C44" s="655"/>
      <c r="D44" s="655"/>
      <c r="E44" s="655"/>
      <c r="F44" s="655"/>
      <c r="G44" s="655"/>
      <c r="H44" s="655"/>
      <c r="I44" s="655"/>
      <c r="J44" s="655"/>
      <c r="K44" s="655"/>
      <c r="L44" s="4"/>
      <c r="M44" s="4"/>
    </row>
    <row r="45" spans="1:13">
      <c r="A45" s="67">
        <v>1995</v>
      </c>
      <c r="B45" s="139">
        <v>37.299999999999997</v>
      </c>
      <c r="C45" s="139">
        <v>74.900000000000006</v>
      </c>
      <c r="D45" s="142" t="s">
        <v>317</v>
      </c>
      <c r="E45" s="139">
        <v>49.9</v>
      </c>
      <c r="F45" s="139">
        <v>19.5</v>
      </c>
      <c r="G45" s="142" t="s">
        <v>317</v>
      </c>
      <c r="H45" s="142" t="s">
        <v>317</v>
      </c>
      <c r="I45" s="139">
        <v>50.2</v>
      </c>
      <c r="J45" s="139">
        <v>17.8</v>
      </c>
      <c r="K45" s="140">
        <v>63.4</v>
      </c>
      <c r="L45" s="4"/>
      <c r="M45" s="4"/>
    </row>
    <row r="46" spans="1:13">
      <c r="A46" s="250">
        <v>2000</v>
      </c>
      <c r="B46" s="263">
        <v>40.5</v>
      </c>
      <c r="C46" s="263">
        <v>69.900000000000006</v>
      </c>
      <c r="D46" s="266" t="s">
        <v>317</v>
      </c>
      <c r="E46" s="263">
        <v>54.3</v>
      </c>
      <c r="F46" s="263">
        <v>22.8</v>
      </c>
      <c r="G46" s="266" t="s">
        <v>317</v>
      </c>
      <c r="H46" s="266" t="s">
        <v>317</v>
      </c>
      <c r="I46" s="263">
        <v>53.9</v>
      </c>
      <c r="J46" s="263">
        <v>21.2</v>
      </c>
      <c r="K46" s="264">
        <v>64.900000000000006</v>
      </c>
      <c r="L46" s="4"/>
      <c r="M46" s="4"/>
    </row>
    <row r="47" spans="1:13">
      <c r="A47" s="67">
        <v>2005</v>
      </c>
      <c r="B47" s="139">
        <v>39.200000000000003</v>
      </c>
      <c r="C47" s="139">
        <v>68.8</v>
      </c>
      <c r="D47" s="142" t="s">
        <v>317</v>
      </c>
      <c r="E47" s="139">
        <v>52.9</v>
      </c>
      <c r="F47" s="139">
        <v>23.1</v>
      </c>
      <c r="G47" s="139">
        <v>73</v>
      </c>
      <c r="H47" s="142" t="s">
        <v>317</v>
      </c>
      <c r="I47" s="139">
        <v>48.3</v>
      </c>
      <c r="J47" s="139">
        <v>19.2</v>
      </c>
      <c r="K47" s="140">
        <v>61.7</v>
      </c>
      <c r="L47" s="4"/>
      <c r="M47" s="4"/>
    </row>
    <row r="48" spans="1:13">
      <c r="A48" s="250">
        <v>2006</v>
      </c>
      <c r="B48" s="263">
        <v>40.200000000000003</v>
      </c>
      <c r="C48" s="263">
        <v>71</v>
      </c>
      <c r="D48" s="266" t="s">
        <v>317</v>
      </c>
      <c r="E48" s="263">
        <v>52.8</v>
      </c>
      <c r="F48" s="263">
        <v>22.7</v>
      </c>
      <c r="G48" s="263">
        <v>73.400000000000006</v>
      </c>
      <c r="H48" s="266" t="s">
        <v>317</v>
      </c>
      <c r="I48" s="263">
        <v>48.8</v>
      </c>
      <c r="J48" s="263">
        <v>19.7</v>
      </c>
      <c r="K48" s="264">
        <v>59.7</v>
      </c>
      <c r="L48" s="4"/>
      <c r="M48" s="4"/>
    </row>
    <row r="49" spans="1:13">
      <c r="A49" s="68">
        <v>2007</v>
      </c>
      <c r="B49" s="137">
        <v>41.226993865030678</v>
      </c>
      <c r="C49" s="137">
        <v>70.749646393210753</v>
      </c>
      <c r="D49" s="137">
        <v>5.2631578947368416</v>
      </c>
      <c r="E49" s="137">
        <v>53.585006783124257</v>
      </c>
      <c r="F49" s="137">
        <v>23.257172056354477</v>
      </c>
      <c r="G49" s="137">
        <v>76.087646872022859</v>
      </c>
      <c r="H49" s="142" t="s">
        <v>317</v>
      </c>
      <c r="I49" s="137">
        <v>52.742616033755276</v>
      </c>
      <c r="J49" s="137">
        <v>20.525809229522313</v>
      </c>
      <c r="K49" s="141">
        <v>59.710300429184549</v>
      </c>
      <c r="L49" s="4"/>
      <c r="M49" s="4"/>
    </row>
    <row r="50" spans="1:13">
      <c r="A50" s="250">
        <v>2008</v>
      </c>
      <c r="B50" s="263">
        <v>42.365841174849407</v>
      </c>
      <c r="C50" s="263">
        <v>77.238438832404071</v>
      </c>
      <c r="D50" s="263">
        <v>20.833333333333336</v>
      </c>
      <c r="E50" s="263">
        <v>54.468411904986461</v>
      </c>
      <c r="F50" s="263">
        <v>24.793284100233542</v>
      </c>
      <c r="G50" s="263">
        <v>74.638440578495064</v>
      </c>
      <c r="H50" s="266" t="s">
        <v>317</v>
      </c>
      <c r="I50" s="263">
        <v>54.519406095337331</v>
      </c>
      <c r="J50" s="263">
        <v>20.707321818456951</v>
      </c>
      <c r="K50" s="265">
        <v>59.976798143851504</v>
      </c>
      <c r="L50" s="4"/>
      <c r="M50" s="4"/>
    </row>
    <row r="51" spans="1:13">
      <c r="A51" s="68">
        <v>2009</v>
      </c>
      <c r="B51" s="137">
        <v>42.43440497014295</v>
      </c>
      <c r="C51" s="137">
        <v>77.442922374429216</v>
      </c>
      <c r="D51" s="137">
        <v>23.4375</v>
      </c>
      <c r="E51" s="137">
        <v>55.476838543919001</v>
      </c>
      <c r="F51" s="137">
        <v>24.979878118891573</v>
      </c>
      <c r="G51" s="137">
        <v>75.488422575976841</v>
      </c>
      <c r="H51" s="142" t="s">
        <v>317</v>
      </c>
      <c r="I51" s="137">
        <v>51.663832888025262</v>
      </c>
      <c r="J51" s="137">
        <v>20.514297785715655</v>
      </c>
      <c r="K51" s="141">
        <v>61.044873184478647</v>
      </c>
      <c r="L51" s="4"/>
      <c r="M51" s="4"/>
    </row>
    <row r="52" spans="1:13">
      <c r="A52" s="250">
        <v>2010</v>
      </c>
      <c r="B52" s="263">
        <v>42.5</v>
      </c>
      <c r="C52" s="263">
        <v>77.7</v>
      </c>
      <c r="D52" s="263">
        <v>26.9</v>
      </c>
      <c r="E52" s="263">
        <v>56.2</v>
      </c>
      <c r="F52" s="263">
        <v>25.2</v>
      </c>
      <c r="G52" s="263">
        <v>73.900000000000006</v>
      </c>
      <c r="H52" s="266" t="s">
        <v>317</v>
      </c>
      <c r="I52" s="263">
        <v>50.5</v>
      </c>
      <c r="J52" s="263">
        <v>20.6</v>
      </c>
      <c r="K52" s="265">
        <v>61.6</v>
      </c>
      <c r="L52" s="4"/>
      <c r="M52" s="4"/>
    </row>
    <row r="53" spans="1:13" ht="13.5">
      <c r="A53" s="387" t="s">
        <v>300</v>
      </c>
      <c r="B53" s="391">
        <v>41.3</v>
      </c>
      <c r="C53" s="391">
        <v>74.900000000000006</v>
      </c>
      <c r="D53" s="391">
        <v>24.7</v>
      </c>
      <c r="E53" s="391">
        <v>54.9</v>
      </c>
      <c r="F53" s="391">
        <v>25.3</v>
      </c>
      <c r="G53" s="391">
        <v>74.3</v>
      </c>
      <c r="H53" s="386" t="s">
        <v>317</v>
      </c>
      <c r="I53" s="391">
        <v>51.1</v>
      </c>
      <c r="J53" s="391">
        <v>19.7</v>
      </c>
      <c r="K53" s="392">
        <v>60.8</v>
      </c>
      <c r="L53" s="4"/>
      <c r="M53" s="4"/>
    </row>
    <row r="54" spans="1:13" ht="38.25" customHeight="1">
      <c r="A54" s="563" t="s">
        <v>330</v>
      </c>
      <c r="B54" s="563"/>
      <c r="C54" s="563"/>
      <c r="D54" s="563"/>
      <c r="E54" s="563"/>
      <c r="F54" s="563"/>
      <c r="G54" s="563"/>
      <c r="H54" s="563"/>
      <c r="I54" s="563"/>
      <c r="J54" s="563"/>
      <c r="K54" s="563"/>
      <c r="L54" s="4"/>
      <c r="M54" s="4"/>
    </row>
    <row r="55" spans="1:13" ht="15" customHeight="1">
      <c r="A55" s="563" t="s">
        <v>159</v>
      </c>
      <c r="B55" s="563"/>
      <c r="C55" s="563"/>
      <c r="D55" s="563"/>
      <c r="E55" s="563"/>
      <c r="F55" s="563"/>
      <c r="G55" s="563"/>
      <c r="H55" s="563"/>
      <c r="I55" s="563"/>
      <c r="J55" s="563"/>
      <c r="K55" s="563"/>
      <c r="L55" s="4"/>
      <c r="M55" s="4"/>
    </row>
  </sheetData>
  <mergeCells count="21">
    <mergeCell ref="D4:D5"/>
    <mergeCell ref="A34:K34"/>
    <mergeCell ref="A44:K44"/>
    <mergeCell ref="A1:B1"/>
    <mergeCell ref="B3:K3"/>
    <mergeCell ref="A2:K2"/>
    <mergeCell ref="J4:J5"/>
    <mergeCell ref="H4:H5"/>
    <mergeCell ref="B4:B5"/>
    <mergeCell ref="G4:G5"/>
    <mergeCell ref="F4:F5"/>
    <mergeCell ref="A55:K55"/>
    <mergeCell ref="A54:K54"/>
    <mergeCell ref="C4:C5"/>
    <mergeCell ref="E4:E5"/>
    <mergeCell ref="I4:I5"/>
    <mergeCell ref="K4:K5"/>
    <mergeCell ref="A3:A6"/>
    <mergeCell ref="B6:K6"/>
    <mergeCell ref="A7:K7"/>
    <mergeCell ref="A14:K14"/>
  </mergeCells>
  <phoneticPr fontId="0"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89" orientation="portrait" r:id="rId1"/>
  <headerFooter alignWithMargins="0">
    <oddHeader>&amp;CBildung in Deutschland 2012 - (Web-)Tabellen F1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enableFormatConditionsCalculation="0">
    <pageSetUpPr fitToPage="1"/>
  </sheetPr>
  <dimension ref="A1:J54"/>
  <sheetViews>
    <sheetView zoomScaleNormal="100" zoomScaleSheetLayoutView="100" workbookViewId="0">
      <selection sqref="A1:B1"/>
    </sheetView>
  </sheetViews>
  <sheetFormatPr baseColWidth="10" defaultRowHeight="12.75"/>
  <cols>
    <col min="1" max="1" width="29.42578125" customWidth="1"/>
    <col min="2" max="7" width="9.85546875" customWidth="1"/>
    <col min="8" max="8" width="3.42578125" customWidth="1"/>
  </cols>
  <sheetData>
    <row r="1" spans="1:10" ht="25.5" customHeight="1">
      <c r="A1" s="501" t="s">
        <v>292</v>
      </c>
      <c r="B1" s="501"/>
    </row>
    <row r="2" spans="1:10" ht="54" customHeight="1">
      <c r="A2" s="519" t="s">
        <v>16</v>
      </c>
      <c r="B2" s="538"/>
      <c r="C2" s="538"/>
      <c r="D2" s="538"/>
      <c r="E2" s="538"/>
      <c r="F2" s="538"/>
      <c r="G2" s="98"/>
    </row>
    <row r="3" spans="1:10" ht="12.75" customHeight="1">
      <c r="A3" s="658" t="s">
        <v>44</v>
      </c>
      <c r="B3" s="659" t="s">
        <v>43</v>
      </c>
      <c r="C3" s="659"/>
      <c r="D3" s="659"/>
      <c r="E3" s="659"/>
      <c r="F3" s="659"/>
      <c r="G3" s="539"/>
    </row>
    <row r="4" spans="1:10" ht="12.75" customHeight="1">
      <c r="A4" s="658"/>
      <c r="B4" s="180">
        <v>2005</v>
      </c>
      <c r="C4" s="388">
        <v>2006</v>
      </c>
      <c r="D4" s="388">
        <v>2007</v>
      </c>
      <c r="E4" s="388">
        <v>2008</v>
      </c>
      <c r="F4" s="388">
        <v>2009</v>
      </c>
      <c r="G4" s="372">
        <v>2010</v>
      </c>
    </row>
    <row r="5" spans="1:10" ht="12.75" customHeight="1">
      <c r="A5" s="660" t="s">
        <v>412</v>
      </c>
      <c r="B5" s="660"/>
      <c r="C5" s="660"/>
      <c r="D5" s="660"/>
      <c r="E5" s="660"/>
      <c r="F5" s="660"/>
      <c r="G5" s="660"/>
      <c r="I5" s="84"/>
      <c r="J5" s="89"/>
    </row>
    <row r="6" spans="1:10" ht="12.75" customHeight="1">
      <c r="A6" s="35" t="s">
        <v>413</v>
      </c>
      <c r="B6" s="325">
        <v>2340</v>
      </c>
      <c r="C6" s="325">
        <v>2579</v>
      </c>
      <c r="D6" s="325">
        <v>4429</v>
      </c>
      <c r="E6" s="325">
        <v>13943</v>
      </c>
      <c r="F6" s="146">
        <v>15139</v>
      </c>
      <c r="G6" s="146">
        <v>15740</v>
      </c>
      <c r="I6" s="84"/>
      <c r="J6" s="89"/>
    </row>
    <row r="7" spans="1:10" ht="12.75" customHeight="1">
      <c r="A7" s="660" t="s">
        <v>114</v>
      </c>
      <c r="B7" s="660"/>
      <c r="C7" s="660"/>
      <c r="D7" s="660"/>
      <c r="E7" s="660"/>
      <c r="F7" s="660"/>
      <c r="G7" s="660"/>
      <c r="I7" s="84"/>
      <c r="J7" s="89"/>
    </row>
    <row r="8" spans="1:10" ht="13.5" customHeight="1">
      <c r="A8" s="322" t="s">
        <v>155</v>
      </c>
      <c r="B8" s="323">
        <f>B6/'Tab. F1-4A'!B22*100</f>
        <v>0.65737538662943407</v>
      </c>
      <c r="C8" s="323">
        <f>C6/'Tab. F1-4A'!B23*100</f>
        <v>0.74792211633828465</v>
      </c>
      <c r="D8" s="323">
        <f>D6/'Tab. F1-4A'!B24*100</f>
        <v>1.2256475536860747</v>
      </c>
      <c r="E8" s="323">
        <f>E6/'Tab. F1-4A'!B25*100</f>
        <v>3.5155442374120676</v>
      </c>
      <c r="F8" s="324">
        <f>F6/'Tab. F1-4A'!B26*100</f>
        <v>3.5682214046144813</v>
      </c>
      <c r="G8" s="324">
        <v>3.6</v>
      </c>
    </row>
    <row r="9" spans="1:10" ht="12.75" customHeight="1">
      <c r="A9" s="660" t="s">
        <v>326</v>
      </c>
      <c r="B9" s="660"/>
      <c r="C9" s="660"/>
      <c r="D9" s="660"/>
      <c r="E9" s="660"/>
      <c r="F9" s="660"/>
      <c r="G9" s="660"/>
    </row>
    <row r="10" spans="1:10" ht="12.75" customHeight="1">
      <c r="A10" s="41" t="s">
        <v>90</v>
      </c>
      <c r="B10" s="131">
        <v>1573</v>
      </c>
      <c r="C10" s="131">
        <v>1526</v>
      </c>
      <c r="D10" s="131">
        <f>4429-1552</f>
        <v>2877</v>
      </c>
      <c r="E10" s="131">
        <f>13943-E11-E12</f>
        <v>12694</v>
      </c>
      <c r="F10" s="135">
        <f>F6-F11-F12</f>
        <v>12764</v>
      </c>
      <c r="G10" s="326">
        <f>G6-G12-G11</f>
        <v>13242</v>
      </c>
    </row>
    <row r="11" spans="1:10" ht="12.75" customHeight="1">
      <c r="A11" s="181" t="s">
        <v>91</v>
      </c>
      <c r="B11" s="252">
        <v>328</v>
      </c>
      <c r="C11" s="252">
        <v>399</v>
      </c>
      <c r="D11" s="252">
        <v>234</v>
      </c>
      <c r="E11" s="252">
        <v>406</v>
      </c>
      <c r="F11" s="252">
        <v>382</v>
      </c>
      <c r="G11" s="327">
        <v>369</v>
      </c>
    </row>
    <row r="12" spans="1:10" ht="12.75" customHeight="1">
      <c r="A12" s="41" t="s">
        <v>92</v>
      </c>
      <c r="B12" s="131">
        <v>439</v>
      </c>
      <c r="C12" s="131">
        <v>654</v>
      </c>
      <c r="D12" s="131">
        <v>1318</v>
      </c>
      <c r="E12" s="131">
        <v>843</v>
      </c>
      <c r="F12" s="135">
        <v>1993</v>
      </c>
      <c r="G12" s="326">
        <v>2129</v>
      </c>
    </row>
    <row r="13" spans="1:10" ht="12.75" customHeight="1">
      <c r="A13" s="661" t="s">
        <v>154</v>
      </c>
      <c r="B13" s="661"/>
      <c r="C13" s="661"/>
      <c r="D13" s="661"/>
      <c r="E13" s="661"/>
      <c r="F13" s="661"/>
      <c r="G13" s="661"/>
    </row>
    <row r="14" spans="1:10" ht="12.75" customHeight="1">
      <c r="A14" s="187" t="s">
        <v>109</v>
      </c>
      <c r="B14" s="273">
        <v>65.341880341880341</v>
      </c>
      <c r="C14" s="273">
        <v>63.939511438542077</v>
      </c>
      <c r="D14" s="274">
        <v>59.22330097087378</v>
      </c>
      <c r="E14" s="273">
        <v>57.484042171699059</v>
      </c>
      <c r="F14" s="274">
        <v>57.348569918752887</v>
      </c>
      <c r="G14" s="274">
        <v>57</v>
      </c>
    </row>
    <row r="15" spans="1:10" ht="12.75" customHeight="1">
      <c r="A15" s="35" t="s">
        <v>237</v>
      </c>
      <c r="B15" s="144">
        <v>34.658119658119659</v>
      </c>
      <c r="C15" s="144">
        <v>36.06048856145793</v>
      </c>
      <c r="D15" s="145">
        <v>40.776699029126213</v>
      </c>
      <c r="E15" s="144">
        <v>42.515957828300941</v>
      </c>
      <c r="F15" s="145">
        <v>42.651430081247113</v>
      </c>
      <c r="G15" s="145">
        <v>43</v>
      </c>
    </row>
    <row r="16" spans="1:10" ht="6.75" customHeight="1">
      <c r="A16" s="35"/>
      <c r="B16" s="144"/>
      <c r="C16" s="144"/>
      <c r="D16" s="145"/>
      <c r="E16" s="144"/>
      <c r="F16" s="145"/>
      <c r="G16" s="145"/>
      <c r="J16" s="491"/>
    </row>
    <row r="17" spans="1:10" ht="12.75" customHeight="1">
      <c r="A17" s="187" t="s">
        <v>414</v>
      </c>
      <c r="B17" s="275">
        <v>14.82905982905983</v>
      </c>
      <c r="C17" s="275">
        <v>27.374951531601393</v>
      </c>
      <c r="D17" s="275">
        <v>16.279069767441861</v>
      </c>
      <c r="E17" s="275">
        <v>6.4620239546725955</v>
      </c>
      <c r="F17" s="276">
        <v>8.5606711143404457</v>
      </c>
      <c r="G17" s="276">
        <v>9</v>
      </c>
    </row>
    <row r="18" spans="1:10" ht="12.75" customHeight="1">
      <c r="A18" s="35" t="s">
        <v>415</v>
      </c>
      <c r="B18" s="268">
        <v>85.17094017094017</v>
      </c>
      <c r="C18" s="268">
        <v>72.586273749515314</v>
      </c>
      <c r="D18" s="268">
        <v>83.720930232558146</v>
      </c>
      <c r="E18" s="268">
        <v>93.537976045327412</v>
      </c>
      <c r="F18" s="269">
        <v>91.439328885659549</v>
      </c>
      <c r="G18" s="269">
        <v>91</v>
      </c>
    </row>
    <row r="19" spans="1:10" ht="6" customHeight="1">
      <c r="A19" s="270"/>
      <c r="B19" s="271"/>
      <c r="C19" s="271"/>
      <c r="D19" s="271"/>
      <c r="E19" s="271"/>
      <c r="F19" s="272"/>
      <c r="G19" s="272"/>
      <c r="J19" s="491"/>
    </row>
    <row r="20" spans="1:10" ht="12.75" customHeight="1">
      <c r="A20" s="187" t="s">
        <v>102</v>
      </c>
      <c r="B20" s="275">
        <v>79.273504273504287</v>
      </c>
      <c r="C20" s="275">
        <v>79.022877084141129</v>
      </c>
      <c r="D20" s="275">
        <v>83.901557913750281</v>
      </c>
      <c r="E20" s="275">
        <v>92.297210069568962</v>
      </c>
      <c r="F20" s="276">
        <v>89.239712002113748</v>
      </c>
      <c r="G20" s="276">
        <v>84</v>
      </c>
    </row>
    <row r="21" spans="1:10" ht="12.75" customHeight="1">
      <c r="A21" s="35" t="s">
        <v>103</v>
      </c>
      <c r="B21" s="268">
        <v>20.427350427350426</v>
      </c>
      <c r="C21" s="268">
        <v>20.822024040325708</v>
      </c>
      <c r="D21" s="268">
        <v>15.895235944908556</v>
      </c>
      <c r="E21" s="268">
        <v>7.014272394750054</v>
      </c>
      <c r="F21" s="269">
        <v>9.2806658299755593</v>
      </c>
      <c r="G21" s="269">
        <v>15</v>
      </c>
    </row>
    <row r="22" spans="1:10" ht="12.75" customHeight="1">
      <c r="A22" s="187" t="s">
        <v>104</v>
      </c>
      <c r="B22" s="275">
        <v>0.29914529914529919</v>
      </c>
      <c r="C22" s="275">
        <v>0.15509887553315238</v>
      </c>
      <c r="D22" s="275">
        <v>0.20320614134116052</v>
      </c>
      <c r="E22" s="275">
        <v>0.68851753568098684</v>
      </c>
      <c r="F22" s="276">
        <v>1</v>
      </c>
      <c r="G22" s="276">
        <v>1</v>
      </c>
    </row>
    <row r="23" spans="1:10" ht="6" customHeight="1">
      <c r="A23" s="270"/>
      <c r="B23" s="271"/>
      <c r="C23" s="271"/>
      <c r="D23" s="271"/>
      <c r="E23" s="271"/>
      <c r="F23" s="272"/>
      <c r="G23" s="272"/>
      <c r="J23" s="491"/>
    </row>
    <row r="24" spans="1:10" ht="12.75" customHeight="1">
      <c r="A24" s="277" t="s">
        <v>289</v>
      </c>
      <c r="B24" s="275">
        <v>0.21367521367521369</v>
      </c>
      <c r="C24" s="275">
        <v>2.0162853819309809</v>
      </c>
      <c r="D24" s="275">
        <v>1.3772860690900881</v>
      </c>
      <c r="E24" s="275">
        <v>0.15061321093021587</v>
      </c>
      <c r="F24" s="276">
        <v>8.5870929387674225E-2</v>
      </c>
      <c r="G24" s="276">
        <v>0</v>
      </c>
    </row>
    <row r="25" spans="1:10" ht="12.75" customHeight="1">
      <c r="A25" s="85" t="s">
        <v>288</v>
      </c>
      <c r="B25" s="82" t="s">
        <v>310</v>
      </c>
      <c r="C25" s="82" t="s">
        <v>310</v>
      </c>
      <c r="D25" s="82" t="s">
        <v>310</v>
      </c>
      <c r="E25" s="82" t="s">
        <v>310</v>
      </c>
      <c r="F25" s="269">
        <v>7.9265473280930046E-2</v>
      </c>
      <c r="G25" s="269">
        <v>0</v>
      </c>
    </row>
    <row r="26" spans="1:10" ht="12.75" customHeight="1">
      <c r="A26" s="277" t="s">
        <v>399</v>
      </c>
      <c r="B26" s="275">
        <v>59.957264957264954</v>
      </c>
      <c r="C26" s="275">
        <v>62.582396277626984</v>
      </c>
      <c r="D26" s="275">
        <v>63.69383608037932</v>
      </c>
      <c r="E26" s="275">
        <v>60.00860646919601</v>
      </c>
      <c r="F26" s="276">
        <v>56.793711605786378</v>
      </c>
      <c r="G26" s="276">
        <v>56</v>
      </c>
    </row>
    <row r="27" spans="1:10" ht="12.75" customHeight="1">
      <c r="A27" s="85" t="s">
        <v>400</v>
      </c>
      <c r="B27" s="268">
        <v>9.1025641025641022</v>
      </c>
      <c r="C27" s="268">
        <v>8.1039162466072128</v>
      </c>
      <c r="D27" s="268">
        <v>7.5863626100699939</v>
      </c>
      <c r="E27" s="268">
        <v>9.9332998637309053</v>
      </c>
      <c r="F27" s="269">
        <v>10.998084417729045</v>
      </c>
      <c r="G27" s="269">
        <v>11</v>
      </c>
    </row>
    <row r="28" spans="1:10" ht="12.75" customHeight="1">
      <c r="A28" s="277" t="s">
        <v>401</v>
      </c>
      <c r="B28" s="275">
        <v>7.3931623931623935</v>
      </c>
      <c r="C28" s="275">
        <v>8.9569600620395491</v>
      </c>
      <c r="D28" s="275">
        <v>8.5572363964777605</v>
      </c>
      <c r="E28" s="275">
        <v>7.0931650290468333</v>
      </c>
      <c r="F28" s="276">
        <v>6.7970143338397513</v>
      </c>
      <c r="G28" s="276">
        <v>10</v>
      </c>
    </row>
    <row r="29" spans="1:10" ht="12.75" customHeight="1">
      <c r="A29" s="85" t="s">
        <v>287</v>
      </c>
      <c r="B29" s="82" t="s">
        <v>310</v>
      </c>
      <c r="C29" s="82" t="s">
        <v>310</v>
      </c>
      <c r="D29" s="82" t="s">
        <v>310</v>
      </c>
      <c r="E29" s="82" t="s">
        <v>310</v>
      </c>
      <c r="F29" s="82" t="s">
        <v>310</v>
      </c>
      <c r="G29" s="83" t="s">
        <v>310</v>
      </c>
    </row>
    <row r="30" spans="1:10" ht="12.75" customHeight="1">
      <c r="A30" s="277" t="s">
        <v>298</v>
      </c>
      <c r="B30" s="416" t="s">
        <v>310</v>
      </c>
      <c r="C30" s="275">
        <v>0.27142303218301667</v>
      </c>
      <c r="D30" s="275">
        <v>0.15804922104312485</v>
      </c>
      <c r="E30" s="275">
        <v>1.4344115326687227E-2</v>
      </c>
      <c r="F30" s="276">
        <v>0.13210912213488341</v>
      </c>
      <c r="G30" s="276">
        <v>0</v>
      </c>
    </row>
    <row r="31" spans="1:10" ht="12.75" customHeight="1">
      <c r="A31" s="85" t="s">
        <v>299</v>
      </c>
      <c r="B31" s="268">
        <v>23.333333333333332</v>
      </c>
      <c r="C31" s="268">
        <v>18.030244280728965</v>
      </c>
      <c r="D31" s="268">
        <v>18.627229622939716</v>
      </c>
      <c r="E31" s="268">
        <v>22.713906619809222</v>
      </c>
      <c r="F31" s="269">
        <v>25.034678644560405</v>
      </c>
      <c r="G31" s="269">
        <v>23</v>
      </c>
    </row>
    <row r="32" spans="1:10" ht="12.75" customHeight="1">
      <c r="A32" s="277" t="s">
        <v>411</v>
      </c>
      <c r="B32" s="416" t="s">
        <v>310</v>
      </c>
      <c r="C32" s="275">
        <v>3.8774718883288095E-2</v>
      </c>
      <c r="D32" s="275">
        <v>0</v>
      </c>
      <c r="E32" s="275">
        <v>8.6064691960123355E-2</v>
      </c>
      <c r="F32" s="276">
        <v>7.9265473280930046E-2</v>
      </c>
      <c r="G32" s="276">
        <v>0</v>
      </c>
    </row>
    <row r="33" spans="1:7" ht="12.75" customHeight="1">
      <c r="A33" s="662" t="s">
        <v>358</v>
      </c>
      <c r="B33" s="662"/>
      <c r="C33" s="662"/>
      <c r="D33" s="662"/>
      <c r="E33" s="662"/>
      <c r="F33" s="662"/>
      <c r="G33" s="662"/>
    </row>
    <row r="34" spans="1:7" ht="12.75" customHeight="1">
      <c r="A34" s="85" t="s">
        <v>359</v>
      </c>
      <c r="B34" s="278">
        <v>22.2</v>
      </c>
      <c r="C34" s="278">
        <v>23.6</v>
      </c>
      <c r="D34" s="278">
        <v>22.9</v>
      </c>
      <c r="E34" s="278">
        <v>21.4</v>
      </c>
      <c r="F34" s="278">
        <v>21.8</v>
      </c>
      <c r="G34" s="279">
        <v>21.8</v>
      </c>
    </row>
    <row r="35" spans="1:7" ht="12.75" customHeight="1">
      <c r="A35" s="663"/>
      <c r="B35" s="663"/>
      <c r="C35" s="663"/>
      <c r="D35" s="663"/>
      <c r="E35" s="663"/>
      <c r="F35" s="663"/>
      <c r="G35" s="663"/>
    </row>
    <row r="36" spans="1:7" ht="12.75" customHeight="1">
      <c r="A36" s="280" t="s">
        <v>361</v>
      </c>
      <c r="B36" s="281">
        <v>75</v>
      </c>
      <c r="C36" s="281">
        <v>100</v>
      </c>
      <c r="D36" s="281">
        <v>99</v>
      </c>
      <c r="E36" s="281">
        <v>8704</v>
      </c>
      <c r="F36" s="282">
        <v>8734</v>
      </c>
      <c r="G36" s="282">
        <v>8199</v>
      </c>
    </row>
    <row r="37" spans="1:7" ht="12.75" customHeight="1">
      <c r="A37" s="283" t="s">
        <v>215</v>
      </c>
      <c r="B37" s="284">
        <v>22</v>
      </c>
      <c r="C37" s="284">
        <v>28</v>
      </c>
      <c r="D37" s="284">
        <v>210</v>
      </c>
      <c r="E37" s="284">
        <v>477</v>
      </c>
      <c r="F37" s="285">
        <v>633</v>
      </c>
      <c r="G37" s="285">
        <v>835</v>
      </c>
    </row>
    <row r="38" spans="1:7" ht="12.75" customHeight="1">
      <c r="A38" s="280" t="s">
        <v>363</v>
      </c>
      <c r="B38" s="281">
        <v>313</v>
      </c>
      <c r="C38" s="281">
        <v>654</v>
      </c>
      <c r="D38" s="281">
        <v>1318</v>
      </c>
      <c r="E38" s="281">
        <v>828</v>
      </c>
      <c r="F38" s="282">
        <v>1920</v>
      </c>
      <c r="G38" s="282">
        <v>2080</v>
      </c>
    </row>
    <row r="39" spans="1:7" ht="12.75" customHeight="1">
      <c r="A39" s="283" t="s">
        <v>364</v>
      </c>
      <c r="B39" s="284">
        <v>97</v>
      </c>
      <c r="C39" s="284">
        <v>147</v>
      </c>
      <c r="D39" s="284">
        <v>35</v>
      </c>
      <c r="E39" s="284">
        <v>15</v>
      </c>
      <c r="F39" s="285">
        <v>32</v>
      </c>
      <c r="G39" s="285">
        <v>70</v>
      </c>
    </row>
    <row r="40" spans="1:7" ht="12.75" customHeight="1">
      <c r="A40" s="280" t="s">
        <v>365</v>
      </c>
      <c r="B40" s="82" t="s">
        <v>310</v>
      </c>
      <c r="C40" s="82" t="s">
        <v>310</v>
      </c>
      <c r="D40" s="82" t="s">
        <v>310</v>
      </c>
      <c r="E40" s="82" t="s">
        <v>310</v>
      </c>
      <c r="F40" s="282">
        <v>56</v>
      </c>
      <c r="G40" s="282">
        <v>10</v>
      </c>
    </row>
    <row r="41" spans="1:7" ht="12.75" customHeight="1">
      <c r="A41" s="283" t="s">
        <v>366</v>
      </c>
      <c r="B41" s="284">
        <v>126</v>
      </c>
      <c r="C41" s="416" t="s">
        <v>310</v>
      </c>
      <c r="D41" s="416" t="s">
        <v>310</v>
      </c>
      <c r="E41" s="284">
        <v>15</v>
      </c>
      <c r="F41" s="285">
        <v>17</v>
      </c>
      <c r="G41" s="285">
        <v>39</v>
      </c>
    </row>
    <row r="42" spans="1:7" ht="12.75" customHeight="1">
      <c r="A42" s="280" t="s">
        <v>367</v>
      </c>
      <c r="B42" s="281">
        <v>257</v>
      </c>
      <c r="C42" s="281">
        <v>286</v>
      </c>
      <c r="D42" s="281">
        <v>460</v>
      </c>
      <c r="E42" s="281">
        <v>630</v>
      </c>
      <c r="F42" s="282">
        <v>453</v>
      </c>
      <c r="G42" s="282">
        <v>615</v>
      </c>
    </row>
    <row r="43" spans="1:7" ht="12.75" customHeight="1">
      <c r="A43" s="283" t="s">
        <v>368</v>
      </c>
      <c r="B43" s="284">
        <v>84</v>
      </c>
      <c r="C43" s="284">
        <v>86</v>
      </c>
      <c r="D43" s="284">
        <v>95</v>
      </c>
      <c r="E43" s="284">
        <v>96</v>
      </c>
      <c r="F43" s="285">
        <v>66</v>
      </c>
      <c r="G43" s="285">
        <v>44</v>
      </c>
    </row>
    <row r="44" spans="1:7" ht="12.75" customHeight="1">
      <c r="A44" s="280" t="s">
        <v>360</v>
      </c>
      <c r="B44" s="82" t="s">
        <v>310</v>
      </c>
      <c r="C44" s="82" t="s">
        <v>310</v>
      </c>
      <c r="D44" s="281">
        <v>460</v>
      </c>
      <c r="E44" s="281">
        <v>501</v>
      </c>
      <c r="F44" s="282">
        <v>444</v>
      </c>
      <c r="G44" s="282">
        <v>522</v>
      </c>
    </row>
    <row r="45" spans="1:7" ht="12.75" customHeight="1">
      <c r="A45" s="283" t="s">
        <v>402</v>
      </c>
      <c r="B45" s="284">
        <v>864</v>
      </c>
      <c r="C45" s="284">
        <v>758</v>
      </c>
      <c r="D45" s="284">
        <v>1128</v>
      </c>
      <c r="E45" s="284">
        <v>1438</v>
      </c>
      <c r="F45" s="285">
        <v>1573</v>
      </c>
      <c r="G45" s="285">
        <v>1777</v>
      </c>
    </row>
    <row r="46" spans="1:7" ht="12.75" customHeight="1">
      <c r="A46" s="280" t="s">
        <v>403</v>
      </c>
      <c r="B46" s="281">
        <v>144</v>
      </c>
      <c r="C46" s="281">
        <v>168</v>
      </c>
      <c r="D46" s="281">
        <v>207</v>
      </c>
      <c r="E46" s="281">
        <v>231</v>
      </c>
      <c r="F46" s="282">
        <v>299</v>
      </c>
      <c r="G46" s="282">
        <v>414</v>
      </c>
    </row>
    <row r="47" spans="1:7" ht="12.75" customHeight="1">
      <c r="A47" s="283" t="s">
        <v>404</v>
      </c>
      <c r="B47" s="284">
        <v>6</v>
      </c>
      <c r="C47" s="416" t="s">
        <v>310</v>
      </c>
      <c r="D47" s="284">
        <v>55</v>
      </c>
      <c r="E47" s="284">
        <v>433</v>
      </c>
      <c r="F47" s="285">
        <v>589</v>
      </c>
      <c r="G47" s="285">
        <v>840</v>
      </c>
    </row>
    <row r="48" spans="1:7" ht="15" customHeight="1">
      <c r="A48" s="280" t="s">
        <v>405</v>
      </c>
      <c r="B48" s="281">
        <v>110</v>
      </c>
      <c r="C48" s="281">
        <v>60</v>
      </c>
      <c r="D48" s="281">
        <v>14</v>
      </c>
      <c r="E48" s="281">
        <v>110</v>
      </c>
      <c r="F48" s="282">
        <v>102</v>
      </c>
      <c r="G48" s="282">
        <v>98</v>
      </c>
    </row>
    <row r="49" spans="1:7">
      <c r="A49" s="283" t="s">
        <v>406</v>
      </c>
      <c r="B49" s="284">
        <v>23</v>
      </c>
      <c r="C49" s="284">
        <v>49</v>
      </c>
      <c r="D49" s="416" t="s">
        <v>310</v>
      </c>
      <c r="E49" s="284">
        <v>38</v>
      </c>
      <c r="F49" s="285">
        <v>67</v>
      </c>
      <c r="G49" s="285">
        <v>52</v>
      </c>
    </row>
    <row r="50" spans="1:7">
      <c r="A50" s="280" t="s">
        <v>407</v>
      </c>
      <c r="B50" s="281">
        <v>205</v>
      </c>
      <c r="C50" s="281">
        <v>186</v>
      </c>
      <c r="D50" s="281">
        <v>258</v>
      </c>
      <c r="E50" s="281">
        <v>280</v>
      </c>
      <c r="F50" s="282">
        <v>39</v>
      </c>
      <c r="G50" s="282">
        <v>40</v>
      </c>
    </row>
    <row r="51" spans="1:7">
      <c r="A51" s="283" t="s">
        <v>408</v>
      </c>
      <c r="B51" s="284">
        <v>14</v>
      </c>
      <c r="C51" s="284">
        <v>57</v>
      </c>
      <c r="D51" s="284">
        <v>90</v>
      </c>
      <c r="E51" s="284">
        <v>147</v>
      </c>
      <c r="F51" s="285">
        <v>115</v>
      </c>
      <c r="G51" s="285">
        <v>105</v>
      </c>
    </row>
    <row r="52" spans="1:7" ht="12.75" customHeight="1">
      <c r="A52" s="421" t="s">
        <v>53</v>
      </c>
      <c r="B52" s="420"/>
      <c r="C52" s="420"/>
      <c r="D52" s="420"/>
      <c r="E52" s="420"/>
      <c r="F52" s="420"/>
      <c r="G52" s="420"/>
    </row>
    <row r="53" spans="1:7">
      <c r="A53" s="25" t="s">
        <v>45</v>
      </c>
    </row>
    <row r="54" spans="1:7" ht="14.25" customHeight="1">
      <c r="A54" s="504" t="s">
        <v>421</v>
      </c>
      <c r="B54" s="504"/>
      <c r="C54" s="504"/>
      <c r="D54" s="504"/>
      <c r="E54" s="504"/>
      <c r="F54" s="504"/>
      <c r="G54" s="504"/>
    </row>
  </sheetData>
  <mergeCells count="11">
    <mergeCell ref="A9:G9"/>
    <mergeCell ref="A1:B1"/>
    <mergeCell ref="A3:A4"/>
    <mergeCell ref="A2:F2"/>
    <mergeCell ref="B3:G3"/>
    <mergeCell ref="A5:G5"/>
    <mergeCell ref="A54:G54"/>
    <mergeCell ref="A7:G7"/>
    <mergeCell ref="A13:G13"/>
    <mergeCell ref="A33:G33"/>
    <mergeCell ref="A35:G35"/>
  </mergeCells>
  <phoneticPr fontId="44"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orientation="portrait" r:id="rId1"/>
  <headerFooter alignWithMargins="0">
    <oddHeader>&amp;CBildung in Deutschland 2012 - (Web-)Tabellen F1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enableFormatConditionsCalculation="0">
    <pageSetUpPr fitToPage="1"/>
  </sheetPr>
  <dimension ref="A1:J54"/>
  <sheetViews>
    <sheetView zoomScaleNormal="100" workbookViewId="0">
      <selection sqref="A1:B1"/>
    </sheetView>
  </sheetViews>
  <sheetFormatPr baseColWidth="10" defaultRowHeight="12.75"/>
  <cols>
    <col min="1" max="1" width="29.7109375" customWidth="1"/>
    <col min="2" max="7" width="9.85546875" customWidth="1"/>
    <col min="8" max="8" width="3.140625" customWidth="1"/>
  </cols>
  <sheetData>
    <row r="1" spans="1:10" ht="25.5" customHeight="1">
      <c r="A1" s="501" t="s">
        <v>292</v>
      </c>
      <c r="B1" s="501"/>
    </row>
    <row r="2" spans="1:10" ht="42.75" customHeight="1">
      <c r="A2" s="519" t="s">
        <v>17</v>
      </c>
      <c r="B2" s="519"/>
      <c r="C2" s="519"/>
      <c r="D2" s="519"/>
      <c r="E2" s="519"/>
      <c r="F2" s="519"/>
      <c r="G2" s="519"/>
    </row>
    <row r="3" spans="1:10" ht="12.75" customHeight="1">
      <c r="A3" s="658" t="s">
        <v>44</v>
      </c>
      <c r="B3" s="659" t="s">
        <v>43</v>
      </c>
      <c r="C3" s="659"/>
      <c r="D3" s="659"/>
      <c r="E3" s="659"/>
      <c r="F3" s="659"/>
      <c r="G3" s="539"/>
    </row>
    <row r="4" spans="1:10" ht="12.75" customHeight="1">
      <c r="A4" s="658"/>
      <c r="B4" s="180">
        <v>2005</v>
      </c>
      <c r="C4" s="388">
        <v>2006</v>
      </c>
      <c r="D4" s="388">
        <v>2007</v>
      </c>
      <c r="E4" s="388">
        <v>2008</v>
      </c>
      <c r="F4" s="388">
        <v>2009</v>
      </c>
      <c r="G4" s="372">
        <v>2010</v>
      </c>
    </row>
    <row r="5" spans="1:10" ht="12.75" customHeight="1">
      <c r="A5" s="660" t="s">
        <v>412</v>
      </c>
      <c r="B5" s="660"/>
      <c r="C5" s="660"/>
      <c r="D5" s="660"/>
      <c r="E5" s="660"/>
      <c r="F5" s="660"/>
      <c r="G5" s="660"/>
      <c r="I5" s="84"/>
      <c r="J5" s="89"/>
    </row>
    <row r="6" spans="1:10" ht="12.75" customHeight="1">
      <c r="A6" s="35" t="s">
        <v>413</v>
      </c>
      <c r="B6" s="325">
        <v>10156</v>
      </c>
      <c r="C6" s="325">
        <v>9594</v>
      </c>
      <c r="D6" s="325">
        <v>10992</v>
      </c>
      <c r="E6" s="325">
        <v>14946</v>
      </c>
      <c r="F6" s="325">
        <v>16330</v>
      </c>
      <c r="G6" s="167">
        <v>18182</v>
      </c>
      <c r="I6" s="84"/>
      <c r="J6" s="89"/>
    </row>
    <row r="7" spans="1:10" ht="12.75" customHeight="1">
      <c r="A7" s="660" t="s">
        <v>114</v>
      </c>
      <c r="B7" s="660"/>
      <c r="C7" s="660"/>
      <c r="D7" s="660"/>
      <c r="E7" s="660"/>
      <c r="F7" s="660"/>
      <c r="G7" s="660"/>
      <c r="I7" s="84"/>
      <c r="J7" s="89"/>
    </row>
    <row r="8" spans="1:10" ht="12.75" customHeight="1">
      <c r="A8" s="322" t="s">
        <v>155</v>
      </c>
      <c r="B8" s="143">
        <f>B6/'Tab. F1-4A'!B22*100</f>
        <v>2.8531215498327063</v>
      </c>
      <c r="C8" s="143">
        <f>C6/'Tab. F1-4A'!B23*100</f>
        <v>2.7823050733421879</v>
      </c>
      <c r="D8" s="143">
        <f>D6/'Tab. F1-4A'!B24*100</f>
        <v>3.0418419304848352</v>
      </c>
      <c r="E8" s="143">
        <f>E6/'Tab. F1-4A'!B25*100</f>
        <v>3.7684375078792769</v>
      </c>
      <c r="F8" s="143">
        <f>F6/'Tab. F1-4A'!B26*100</f>
        <v>3.8489368873343346</v>
      </c>
      <c r="G8" s="143">
        <v>4.0999999999999996</v>
      </c>
    </row>
    <row r="9" spans="1:10" ht="12.75" customHeight="1">
      <c r="A9" s="660" t="s">
        <v>412</v>
      </c>
      <c r="B9" s="660"/>
      <c r="C9" s="660"/>
      <c r="D9" s="660"/>
      <c r="E9" s="660"/>
      <c r="F9" s="660"/>
      <c r="G9" s="660"/>
    </row>
    <row r="10" spans="1:10" ht="12.75" customHeight="1">
      <c r="A10" s="41" t="s">
        <v>90</v>
      </c>
      <c r="B10" s="131">
        <f>B6-B11-B12</f>
        <v>5401</v>
      </c>
      <c r="C10" s="131">
        <f>C6-C11-C12</f>
        <v>5667</v>
      </c>
      <c r="D10" s="131">
        <f>D6-D11-D12</f>
        <v>7094</v>
      </c>
      <c r="E10" s="131">
        <f>E6-E11-E12</f>
        <v>9865</v>
      </c>
      <c r="F10" s="135">
        <f>F6-F12-F11</f>
        <v>8654</v>
      </c>
      <c r="G10" s="326">
        <f>G6-G11-G12</f>
        <v>12926</v>
      </c>
    </row>
    <row r="11" spans="1:10" ht="12.75" customHeight="1">
      <c r="A11" s="181" t="s">
        <v>91</v>
      </c>
      <c r="B11" s="252">
        <v>1442</v>
      </c>
      <c r="C11" s="252">
        <v>1574</v>
      </c>
      <c r="D11" s="252">
        <v>1687</v>
      </c>
      <c r="E11" s="252">
        <v>2222</v>
      </c>
      <c r="F11" s="252">
        <v>2417</v>
      </c>
      <c r="G11" s="327">
        <v>2044</v>
      </c>
    </row>
    <row r="12" spans="1:10" ht="12.75" customHeight="1">
      <c r="A12" s="41" t="s">
        <v>92</v>
      </c>
      <c r="B12" s="131">
        <v>3313</v>
      </c>
      <c r="C12" s="131">
        <v>2353</v>
      </c>
      <c r="D12" s="131">
        <v>2211</v>
      </c>
      <c r="E12" s="131">
        <v>2859</v>
      </c>
      <c r="F12" s="135">
        <v>5259</v>
      </c>
      <c r="G12" s="326">
        <v>3212</v>
      </c>
    </row>
    <row r="13" spans="1:10" ht="12.75" customHeight="1">
      <c r="A13" s="661" t="s">
        <v>154</v>
      </c>
      <c r="B13" s="661"/>
      <c r="C13" s="661"/>
      <c r="D13" s="661"/>
      <c r="E13" s="661"/>
      <c r="F13" s="661"/>
      <c r="G13" s="661"/>
    </row>
    <row r="14" spans="1:10" ht="12.75" customHeight="1">
      <c r="A14" s="187" t="s">
        <v>109</v>
      </c>
      <c r="B14" s="273">
        <v>60.949192595510048</v>
      </c>
      <c r="C14" s="273">
        <v>58.526162184698769</v>
      </c>
      <c r="D14" s="274">
        <v>57.296215429403205</v>
      </c>
      <c r="E14" s="273">
        <v>52.609393817743879</v>
      </c>
      <c r="F14" s="274">
        <v>51.92284139620331</v>
      </c>
      <c r="G14" s="274">
        <v>52</v>
      </c>
    </row>
    <row r="15" spans="1:10" ht="12.75" customHeight="1">
      <c r="A15" s="35" t="s">
        <v>237</v>
      </c>
      <c r="B15" s="144">
        <v>39.050807404489959</v>
      </c>
      <c r="C15" s="144">
        <v>41.473837815301231</v>
      </c>
      <c r="D15" s="145">
        <v>42.703784570596795</v>
      </c>
      <c r="E15" s="144">
        <v>47.390606182256121</v>
      </c>
      <c r="F15" s="145">
        <v>48.077158603796697</v>
      </c>
      <c r="G15" s="145">
        <v>48</v>
      </c>
    </row>
    <row r="16" spans="1:10" ht="6" customHeight="1">
      <c r="A16" s="35"/>
      <c r="B16" s="144"/>
      <c r="C16" s="144"/>
      <c r="D16" s="145"/>
      <c r="E16" s="144"/>
      <c r="F16" s="145"/>
      <c r="G16" s="145"/>
    </row>
    <row r="17" spans="1:7" ht="12.75" customHeight="1">
      <c r="A17" s="187" t="s">
        <v>414</v>
      </c>
      <c r="B17" s="275">
        <v>41.788105553367465</v>
      </c>
      <c r="C17" s="275">
        <v>33.489681050656664</v>
      </c>
      <c r="D17" s="275">
        <v>35.098253275109172</v>
      </c>
      <c r="E17" s="275">
        <v>37.541817208617687</v>
      </c>
      <c r="F17" s="276">
        <v>34.574402939375382</v>
      </c>
      <c r="G17" s="276">
        <v>47</v>
      </c>
    </row>
    <row r="18" spans="1:7" ht="12.75" customHeight="1">
      <c r="A18" s="35" t="s">
        <v>415</v>
      </c>
      <c r="B18" s="268">
        <v>58.211894446632527</v>
      </c>
      <c r="C18" s="268">
        <v>66.510318949343343</v>
      </c>
      <c r="D18" s="268">
        <v>64.901746724890828</v>
      </c>
      <c r="E18" s="268">
        <v>62.458182791382313</v>
      </c>
      <c r="F18" s="269">
        <v>65.425597060624625</v>
      </c>
      <c r="G18" s="269">
        <v>53</v>
      </c>
    </row>
    <row r="19" spans="1:7" ht="6" customHeight="1">
      <c r="A19" s="270"/>
      <c r="B19" s="271"/>
      <c r="C19" s="271"/>
      <c r="D19" s="271"/>
      <c r="E19" s="271"/>
      <c r="F19" s="272"/>
      <c r="G19" s="272"/>
    </row>
    <row r="20" spans="1:7" ht="12.75" customHeight="1">
      <c r="A20" s="187" t="s">
        <v>102</v>
      </c>
      <c r="B20" s="275">
        <v>63.814493895234349</v>
      </c>
      <c r="C20" s="275">
        <v>74.306858453199922</v>
      </c>
      <c r="D20" s="275">
        <v>74.717976710334781</v>
      </c>
      <c r="E20" s="275">
        <v>74.916365582764612</v>
      </c>
      <c r="F20" s="276">
        <v>72.388242498469069</v>
      </c>
      <c r="G20" s="276">
        <v>77</v>
      </c>
    </row>
    <row r="21" spans="1:7" ht="12.75" customHeight="1">
      <c r="A21" s="35" t="s">
        <v>103</v>
      </c>
      <c r="B21" s="268">
        <v>29.253643166601023</v>
      </c>
      <c r="C21" s="268">
        <v>23.618928496977276</v>
      </c>
      <c r="D21" s="268">
        <v>20.769650655021834</v>
      </c>
      <c r="E21" s="268">
        <v>24.427940586109994</v>
      </c>
      <c r="F21" s="269">
        <v>26.399265156154318</v>
      </c>
      <c r="G21" s="269">
        <v>21</v>
      </c>
    </row>
    <row r="22" spans="1:7" ht="12.75" customHeight="1">
      <c r="A22" s="187" t="s">
        <v>104</v>
      </c>
      <c r="B22" s="275">
        <v>6.9318629381646319</v>
      </c>
      <c r="C22" s="275">
        <v>2.0742130498228062</v>
      </c>
      <c r="D22" s="275">
        <v>4.512372634643377</v>
      </c>
      <c r="E22" s="275">
        <v>0.65569383112538471</v>
      </c>
      <c r="F22" s="276">
        <v>1.2124923453766074</v>
      </c>
      <c r="G22" s="276">
        <v>2</v>
      </c>
    </row>
    <row r="23" spans="1:7" ht="6" customHeight="1">
      <c r="A23" s="270"/>
      <c r="B23" s="271"/>
      <c r="C23" s="271"/>
      <c r="D23" s="271"/>
      <c r="E23" s="271"/>
      <c r="F23" s="272"/>
      <c r="G23" s="272"/>
    </row>
    <row r="24" spans="1:7" ht="12.75" customHeight="1">
      <c r="A24" s="277" t="s">
        <v>289</v>
      </c>
      <c r="B24" s="275">
        <v>4.6081134304844431</v>
      </c>
      <c r="C24" s="275">
        <v>6.8688763810715034</v>
      </c>
      <c r="D24" s="275">
        <v>7.3780931586608434</v>
      </c>
      <c r="E24" s="275">
        <v>13.120567375886525</v>
      </c>
      <c r="F24" s="276">
        <v>13.563992651561543</v>
      </c>
      <c r="G24" s="276">
        <v>22.225277747222528</v>
      </c>
    </row>
    <row r="25" spans="1:7" ht="12.75" customHeight="1">
      <c r="A25" s="85" t="s">
        <v>288</v>
      </c>
      <c r="B25" s="82" t="s">
        <v>310</v>
      </c>
      <c r="C25" s="82" t="s">
        <v>310</v>
      </c>
      <c r="D25" s="82" t="s">
        <v>310</v>
      </c>
      <c r="E25" s="82" t="s">
        <v>310</v>
      </c>
      <c r="F25" s="82" t="s">
        <v>310</v>
      </c>
      <c r="G25" s="83" t="s">
        <v>310</v>
      </c>
    </row>
    <row r="26" spans="1:7" ht="12.75" customHeight="1">
      <c r="A26" s="277" t="s">
        <v>399</v>
      </c>
      <c r="B26" s="275">
        <v>66.965340685309172</v>
      </c>
      <c r="C26" s="275">
        <v>64.008755472170108</v>
      </c>
      <c r="D26" s="275">
        <v>60.043668122270745</v>
      </c>
      <c r="E26" s="275">
        <v>54.569784557741194</v>
      </c>
      <c r="F26" s="276">
        <v>54.145744029393747</v>
      </c>
      <c r="G26" s="276">
        <v>46.370036299637</v>
      </c>
    </row>
    <row r="27" spans="1:7" ht="12.75" customHeight="1">
      <c r="A27" s="85" t="s">
        <v>400</v>
      </c>
      <c r="B27" s="268">
        <v>11.874753840094526</v>
      </c>
      <c r="C27" s="268">
        <v>9.2245153220762965</v>
      </c>
      <c r="D27" s="268">
        <v>12.072416302765648</v>
      </c>
      <c r="E27" s="268">
        <v>7.9352335072929217</v>
      </c>
      <c r="F27" s="269">
        <v>7.8689528475199015</v>
      </c>
      <c r="G27" s="269">
        <v>10.361896381036189</v>
      </c>
    </row>
    <row r="28" spans="1:7" ht="12.75" customHeight="1">
      <c r="A28" s="277" t="s">
        <v>401</v>
      </c>
      <c r="B28" s="275">
        <v>6.0949192595510047</v>
      </c>
      <c r="C28" s="275">
        <v>8.5678549093183243</v>
      </c>
      <c r="D28" s="275">
        <v>8.7427219796215425</v>
      </c>
      <c r="E28" s="275">
        <v>12.779338953566171</v>
      </c>
      <c r="F28" s="276">
        <v>14.49479485609308</v>
      </c>
      <c r="G28" s="276">
        <v>11.324386756132439</v>
      </c>
    </row>
    <row r="29" spans="1:7" ht="12.75" customHeight="1">
      <c r="A29" s="85" t="s">
        <v>287</v>
      </c>
      <c r="B29" s="82" t="s">
        <v>310</v>
      </c>
      <c r="C29" s="82" t="s">
        <v>310</v>
      </c>
      <c r="D29" s="82" t="s">
        <v>310</v>
      </c>
      <c r="E29" s="82" t="s">
        <v>310</v>
      </c>
      <c r="F29" s="82" t="s">
        <v>310</v>
      </c>
      <c r="G29" s="83" t="s">
        <v>310</v>
      </c>
    </row>
    <row r="30" spans="1:7" ht="12.75" customHeight="1">
      <c r="A30" s="277" t="s">
        <v>298</v>
      </c>
      <c r="B30" s="275">
        <v>0.15754233950374164</v>
      </c>
      <c r="C30" s="275">
        <v>0.16677089847821555</v>
      </c>
      <c r="D30" s="275">
        <v>0.27292576419213971</v>
      </c>
      <c r="E30" s="275">
        <v>0.1806503412284223</v>
      </c>
      <c r="F30" s="276">
        <v>0.14696876913655849</v>
      </c>
      <c r="G30" s="276">
        <v>0.23099769002309978</v>
      </c>
    </row>
    <row r="31" spans="1:7" ht="12.75" customHeight="1">
      <c r="A31" s="85" t="s">
        <v>299</v>
      </c>
      <c r="B31" s="268">
        <v>10.299330445057109</v>
      </c>
      <c r="C31" s="268">
        <v>11.163227016885553</v>
      </c>
      <c r="D31" s="268">
        <v>11.490174672489083</v>
      </c>
      <c r="E31" s="268">
        <v>11.407734510905929</v>
      </c>
      <c r="F31" s="269">
        <v>9.7795468462951618</v>
      </c>
      <c r="G31" s="269">
        <v>9.4874051259487402</v>
      </c>
    </row>
    <row r="32" spans="1:7" ht="12.75" customHeight="1">
      <c r="A32" s="277" t="s">
        <v>411</v>
      </c>
      <c r="B32" s="416" t="s">
        <v>310</v>
      </c>
      <c r="C32" s="416" t="s">
        <v>310</v>
      </c>
      <c r="D32" s="416" t="s">
        <v>310</v>
      </c>
      <c r="E32" s="275">
        <v>6.6907533788304564E-3</v>
      </c>
      <c r="F32" s="416" t="s">
        <v>310</v>
      </c>
      <c r="G32" s="417" t="s">
        <v>310</v>
      </c>
    </row>
    <row r="33" spans="1:9" ht="12.75" customHeight="1">
      <c r="A33" s="662" t="s">
        <v>357</v>
      </c>
      <c r="B33" s="662"/>
      <c r="C33" s="662"/>
      <c r="D33" s="662"/>
      <c r="E33" s="662"/>
      <c r="F33" s="662"/>
      <c r="G33" s="662"/>
    </row>
    <row r="34" spans="1:9" ht="12.75" customHeight="1">
      <c r="A34" s="85" t="s">
        <v>356</v>
      </c>
      <c r="B34" s="278">
        <v>29.1</v>
      </c>
      <c r="C34" s="278">
        <v>29.4</v>
      </c>
      <c r="D34" s="278">
        <v>29</v>
      </c>
      <c r="E34" s="278">
        <v>29.5</v>
      </c>
      <c r="F34" s="279">
        <v>28.9</v>
      </c>
      <c r="G34" s="279">
        <v>29.4</v>
      </c>
    </row>
    <row r="35" spans="1:9" ht="12.75" customHeight="1">
      <c r="A35" s="663" t="s">
        <v>412</v>
      </c>
      <c r="B35" s="663"/>
      <c r="C35" s="663"/>
      <c r="D35" s="663"/>
      <c r="E35" s="663"/>
      <c r="F35" s="663"/>
      <c r="G35" s="663"/>
    </row>
    <row r="36" spans="1:9" ht="12.75" customHeight="1">
      <c r="A36" s="280" t="s">
        <v>361</v>
      </c>
      <c r="B36" s="281">
        <v>329</v>
      </c>
      <c r="C36" s="281">
        <v>366</v>
      </c>
      <c r="D36" s="281">
        <v>539</v>
      </c>
      <c r="E36" s="281">
        <v>661</v>
      </c>
      <c r="F36" s="282">
        <v>717</v>
      </c>
      <c r="G36" s="282">
        <v>715</v>
      </c>
      <c r="H36" s="4"/>
      <c r="I36" s="443"/>
    </row>
    <row r="37" spans="1:9" ht="12.75" customHeight="1">
      <c r="A37" s="283" t="s">
        <v>362</v>
      </c>
      <c r="B37" s="416" t="s">
        <v>310</v>
      </c>
      <c r="C37" s="416" t="s">
        <v>310</v>
      </c>
      <c r="D37" s="416" t="s">
        <v>310</v>
      </c>
      <c r="E37" s="416" t="s">
        <v>310</v>
      </c>
      <c r="F37" s="416" t="s">
        <v>310</v>
      </c>
      <c r="G37" s="417" t="s">
        <v>310</v>
      </c>
    </row>
    <row r="38" spans="1:9" ht="12.75" customHeight="1">
      <c r="A38" s="280" t="s">
        <v>363</v>
      </c>
      <c r="B38" s="281">
        <v>264</v>
      </c>
      <c r="C38" s="281">
        <v>126</v>
      </c>
      <c r="D38" s="281">
        <v>121</v>
      </c>
      <c r="E38" s="281">
        <v>162</v>
      </c>
      <c r="F38" s="282">
        <v>191</v>
      </c>
      <c r="G38" s="282">
        <v>138</v>
      </c>
    </row>
    <row r="39" spans="1:9" ht="12.75" customHeight="1">
      <c r="A39" s="283" t="s">
        <v>364</v>
      </c>
      <c r="B39" s="284">
        <v>149</v>
      </c>
      <c r="C39" s="284">
        <v>160</v>
      </c>
      <c r="D39" s="284">
        <v>212</v>
      </c>
      <c r="E39" s="284">
        <v>321</v>
      </c>
      <c r="F39" s="285">
        <v>426</v>
      </c>
      <c r="G39" s="285">
        <v>334</v>
      </c>
    </row>
    <row r="40" spans="1:9" ht="12.75" customHeight="1">
      <c r="A40" s="280" t="s">
        <v>365</v>
      </c>
      <c r="B40" s="82" t="s">
        <v>310</v>
      </c>
      <c r="C40" s="281">
        <v>94</v>
      </c>
      <c r="D40" s="281">
        <v>112</v>
      </c>
      <c r="E40" s="281">
        <v>186</v>
      </c>
      <c r="F40" s="282">
        <v>91</v>
      </c>
      <c r="G40" s="282">
        <v>198</v>
      </c>
    </row>
    <row r="41" spans="1:9" ht="12.75" customHeight="1">
      <c r="A41" s="283" t="s">
        <v>366</v>
      </c>
      <c r="B41" s="284">
        <v>2040</v>
      </c>
      <c r="C41" s="284">
        <v>2133</v>
      </c>
      <c r="D41" s="284">
        <v>1978</v>
      </c>
      <c r="E41" s="284">
        <v>2511</v>
      </c>
      <c r="F41" s="285">
        <v>3206</v>
      </c>
      <c r="G41" s="285">
        <v>2876</v>
      </c>
    </row>
    <row r="42" spans="1:9" ht="12.75" customHeight="1">
      <c r="A42" s="280" t="s">
        <v>367</v>
      </c>
      <c r="B42" s="281">
        <v>1009</v>
      </c>
      <c r="C42" s="281">
        <v>1295</v>
      </c>
      <c r="D42" s="281">
        <v>1778</v>
      </c>
      <c r="E42" s="281">
        <v>1773</v>
      </c>
      <c r="F42" s="282">
        <v>1862</v>
      </c>
      <c r="G42" s="282">
        <v>1113</v>
      </c>
    </row>
    <row r="43" spans="1:9" ht="12.75" customHeight="1">
      <c r="A43" s="283" t="s">
        <v>368</v>
      </c>
      <c r="B43" s="284">
        <v>149</v>
      </c>
      <c r="C43" s="284">
        <v>201</v>
      </c>
      <c r="D43" s="284">
        <v>268</v>
      </c>
      <c r="E43" s="284">
        <v>322</v>
      </c>
      <c r="F43" s="285">
        <v>534</v>
      </c>
      <c r="G43" s="285">
        <v>488</v>
      </c>
    </row>
    <row r="44" spans="1:9" ht="12.75" customHeight="1">
      <c r="A44" s="280" t="s">
        <v>360</v>
      </c>
      <c r="B44" s="281">
        <v>31</v>
      </c>
      <c r="C44" s="281">
        <v>88</v>
      </c>
      <c r="D44" s="281">
        <v>159</v>
      </c>
      <c r="E44" s="281">
        <v>650</v>
      </c>
      <c r="F44" s="282">
        <v>572</v>
      </c>
      <c r="G44" s="282">
        <v>494</v>
      </c>
    </row>
    <row r="45" spans="1:9" ht="12.75" customHeight="1">
      <c r="A45" s="283" t="s">
        <v>402</v>
      </c>
      <c r="B45" s="284">
        <v>4370</v>
      </c>
      <c r="C45" s="284">
        <v>3278</v>
      </c>
      <c r="D45" s="284">
        <v>3934</v>
      </c>
      <c r="E45" s="284">
        <v>5629</v>
      </c>
      <c r="F45" s="285">
        <v>5793</v>
      </c>
      <c r="G45" s="285">
        <v>8837</v>
      </c>
    </row>
    <row r="46" spans="1:9" ht="12.75" customHeight="1">
      <c r="A46" s="280" t="s">
        <v>403</v>
      </c>
      <c r="B46" s="281">
        <v>366</v>
      </c>
      <c r="C46" s="281">
        <v>329</v>
      </c>
      <c r="D46" s="281">
        <v>334</v>
      </c>
      <c r="E46" s="281">
        <v>365</v>
      </c>
      <c r="F46" s="282">
        <v>485</v>
      </c>
      <c r="G46" s="282">
        <v>590</v>
      </c>
    </row>
    <row r="47" spans="1:9" ht="12.75" customHeight="1">
      <c r="A47" s="283" t="s">
        <v>404</v>
      </c>
      <c r="B47" s="416" t="s">
        <v>310</v>
      </c>
      <c r="C47" s="416" t="s">
        <v>310</v>
      </c>
      <c r="D47" s="416" t="s">
        <v>310</v>
      </c>
      <c r="E47" s="284">
        <v>433</v>
      </c>
      <c r="F47" s="285">
        <v>600</v>
      </c>
      <c r="G47" s="285">
        <v>926</v>
      </c>
    </row>
    <row r="48" spans="1:9" ht="15" customHeight="1">
      <c r="A48" s="280" t="s">
        <v>405</v>
      </c>
      <c r="B48" s="281">
        <v>795</v>
      </c>
      <c r="C48" s="281">
        <v>868</v>
      </c>
      <c r="D48" s="281">
        <v>861</v>
      </c>
      <c r="E48" s="281">
        <v>1056</v>
      </c>
      <c r="F48" s="282">
        <v>1031</v>
      </c>
      <c r="G48" s="282">
        <v>922</v>
      </c>
    </row>
    <row r="49" spans="1:7">
      <c r="A49" s="283" t="s">
        <v>406</v>
      </c>
      <c r="B49" s="284">
        <v>345</v>
      </c>
      <c r="C49" s="284">
        <v>342</v>
      </c>
      <c r="D49" s="284">
        <v>343</v>
      </c>
      <c r="E49" s="284">
        <v>512</v>
      </c>
      <c r="F49" s="285">
        <v>426</v>
      </c>
      <c r="G49" s="285">
        <v>300</v>
      </c>
    </row>
    <row r="50" spans="1:7">
      <c r="A50" s="280" t="s">
        <v>407</v>
      </c>
      <c r="B50" s="281">
        <v>305</v>
      </c>
      <c r="C50" s="281">
        <v>311</v>
      </c>
      <c r="D50" s="281">
        <v>350</v>
      </c>
      <c r="E50" s="281">
        <v>354</v>
      </c>
      <c r="F50" s="282">
        <v>396</v>
      </c>
      <c r="G50" s="282">
        <v>251</v>
      </c>
    </row>
    <row r="51" spans="1:7">
      <c r="A51" s="286" t="s">
        <v>408</v>
      </c>
      <c r="B51" s="287">
        <v>4</v>
      </c>
      <c r="C51" s="287">
        <v>3</v>
      </c>
      <c r="D51" s="287">
        <v>3</v>
      </c>
      <c r="E51" s="287">
        <v>11</v>
      </c>
      <c r="F51" s="422" t="s">
        <v>310</v>
      </c>
      <c r="G51" s="423" t="s">
        <v>310</v>
      </c>
    </row>
    <row r="52" spans="1:7" ht="18" customHeight="1">
      <c r="A52" s="665" t="s">
        <v>53</v>
      </c>
      <c r="B52" s="665"/>
      <c r="C52" s="665"/>
      <c r="D52" s="665"/>
      <c r="E52" s="665"/>
      <c r="F52" s="665"/>
      <c r="G52" s="665"/>
    </row>
    <row r="53" spans="1:7">
      <c r="A53" s="664" t="s">
        <v>46</v>
      </c>
      <c r="B53" s="664"/>
      <c r="C53" s="664"/>
      <c r="D53" s="664"/>
      <c r="E53" s="664"/>
      <c r="F53" s="664"/>
      <c r="G53" s="664"/>
    </row>
    <row r="54" spans="1:7" ht="12.75" customHeight="1">
      <c r="A54" s="664" t="s">
        <v>421</v>
      </c>
      <c r="B54" s="664"/>
      <c r="C54" s="664"/>
      <c r="D54" s="664"/>
      <c r="E54" s="664"/>
      <c r="F54" s="664"/>
      <c r="G54" s="664"/>
    </row>
  </sheetData>
  <mergeCells count="13">
    <mergeCell ref="A35:G35"/>
    <mergeCell ref="A52:G52"/>
    <mergeCell ref="A53:G53"/>
    <mergeCell ref="A33:G33"/>
    <mergeCell ref="A54:G54"/>
    <mergeCell ref="A2:G2"/>
    <mergeCell ref="A1:B1"/>
    <mergeCell ref="A3:A4"/>
    <mergeCell ref="B3:G3"/>
    <mergeCell ref="A5:G5"/>
    <mergeCell ref="A7:G7"/>
    <mergeCell ref="A13:G13"/>
    <mergeCell ref="A9:G9"/>
  </mergeCells>
  <phoneticPr fontId="44"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orientation="portrait" r:id="rId1"/>
  <headerFooter alignWithMargins="0">
    <oddHeader>&amp;CBildung in Deutschland 2012 - (Web-)Tabellen F1</oddHeader>
  </headerFooter>
  <ignoredErrors>
    <ignoredError sqref="F10"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enableFormatConditionsCalculation="0">
    <pageSetUpPr fitToPage="1"/>
  </sheetPr>
  <dimension ref="A1:O32"/>
  <sheetViews>
    <sheetView zoomScaleNormal="100" workbookViewId="0">
      <selection sqref="A1:B1"/>
    </sheetView>
  </sheetViews>
  <sheetFormatPr baseColWidth="10" defaultRowHeight="12.75"/>
  <cols>
    <col min="1" max="1" width="17.42578125" customWidth="1"/>
    <col min="2" max="13" width="8.140625" customWidth="1"/>
  </cols>
  <sheetData>
    <row r="1" spans="1:15" ht="25.5" customHeight="1">
      <c r="A1" s="501" t="s">
        <v>292</v>
      </c>
      <c r="B1" s="501"/>
    </row>
    <row r="2" spans="1:15" ht="31.5" customHeight="1">
      <c r="A2" s="519" t="s">
        <v>18</v>
      </c>
      <c r="B2" s="519"/>
      <c r="C2" s="519"/>
      <c r="D2" s="519"/>
      <c r="E2" s="519"/>
      <c r="F2" s="519"/>
      <c r="G2" s="519"/>
      <c r="H2" s="519"/>
      <c r="I2" s="519"/>
      <c r="J2" s="519"/>
      <c r="K2" s="519"/>
      <c r="L2" s="519"/>
      <c r="M2" s="519"/>
    </row>
    <row r="3" spans="1:15" ht="12.75" customHeight="1">
      <c r="A3" s="576" t="s">
        <v>416</v>
      </c>
      <c r="B3" s="667" t="s">
        <v>40</v>
      </c>
      <c r="C3" s="668"/>
      <c r="D3" s="668"/>
      <c r="E3" s="668"/>
      <c r="F3" s="668"/>
      <c r="G3" s="668"/>
      <c r="H3" s="668"/>
      <c r="I3" s="668"/>
      <c r="J3" s="668"/>
      <c r="K3" s="668"/>
      <c r="L3" s="668"/>
      <c r="M3" s="668"/>
    </row>
    <row r="4" spans="1:15" ht="30" customHeight="1">
      <c r="A4" s="577"/>
      <c r="B4" s="646" t="s">
        <v>29</v>
      </c>
      <c r="C4" s="669"/>
      <c r="D4" s="669"/>
      <c r="E4" s="670"/>
      <c r="F4" s="646" t="s">
        <v>30</v>
      </c>
      <c r="G4" s="669"/>
      <c r="H4" s="669"/>
      <c r="I4" s="670"/>
      <c r="J4" s="646" t="s">
        <v>48</v>
      </c>
      <c r="K4" s="669"/>
      <c r="L4" s="669"/>
      <c r="M4" s="669"/>
    </row>
    <row r="5" spans="1:15" ht="12.75" customHeight="1">
      <c r="A5" s="666"/>
      <c r="B5" s="178">
        <v>2005</v>
      </c>
      <c r="C5" s="267">
        <v>2007</v>
      </c>
      <c r="D5" s="267">
        <v>2009</v>
      </c>
      <c r="E5" s="267">
        <v>2010</v>
      </c>
      <c r="F5" s="178">
        <v>2005</v>
      </c>
      <c r="G5" s="267">
        <v>2007</v>
      </c>
      <c r="H5" s="267">
        <v>2009</v>
      </c>
      <c r="I5" s="267">
        <v>2010</v>
      </c>
      <c r="J5" s="178">
        <v>2005</v>
      </c>
      <c r="K5" s="267">
        <v>2007</v>
      </c>
      <c r="L5" s="267">
        <v>2009</v>
      </c>
      <c r="M5" s="307">
        <v>2010</v>
      </c>
    </row>
    <row r="6" spans="1:15" ht="12.75" customHeight="1">
      <c r="A6" s="660" t="s">
        <v>223</v>
      </c>
      <c r="B6" s="660"/>
      <c r="C6" s="660"/>
      <c r="D6" s="660"/>
      <c r="E6" s="660"/>
      <c r="F6" s="660"/>
      <c r="G6" s="660"/>
      <c r="H6" s="660"/>
      <c r="I6" s="660"/>
      <c r="J6" s="660"/>
      <c r="K6" s="660"/>
      <c r="L6" s="660"/>
      <c r="M6" s="660"/>
    </row>
    <row r="7" spans="1:15" ht="12.75" customHeight="1">
      <c r="A7" s="35" t="s">
        <v>105</v>
      </c>
      <c r="B7" s="160">
        <v>41.758278477628899</v>
      </c>
      <c r="C7" s="161">
        <v>37.077631711663251</v>
      </c>
      <c r="D7" s="162">
        <v>36.713930428603724</v>
      </c>
      <c r="E7" s="162">
        <v>36.368883083745935</v>
      </c>
      <c r="F7" s="162">
        <v>57.181300672761772</v>
      </c>
      <c r="G7" s="161">
        <v>55.590281653458341</v>
      </c>
      <c r="H7" s="162">
        <v>55.707276507276511</v>
      </c>
      <c r="I7" s="162">
        <v>55.358764035995861</v>
      </c>
      <c r="J7" s="162">
        <v>46.553121589054719</v>
      </c>
      <c r="K7" s="161">
        <v>44.770321351161741</v>
      </c>
      <c r="L7" s="162">
        <v>42.443714553058221</v>
      </c>
      <c r="M7" s="162">
        <v>41.520456938400905</v>
      </c>
    </row>
    <row r="8" spans="1:15" ht="12.75" customHeight="1">
      <c r="A8" s="187" t="s">
        <v>417</v>
      </c>
      <c r="B8" s="312">
        <v>21.248371036188058</v>
      </c>
      <c r="C8" s="313">
        <v>21.457149581414114</v>
      </c>
      <c r="D8" s="314">
        <v>21.9437356674526</v>
      </c>
      <c r="E8" s="313">
        <v>22.414264451262113</v>
      </c>
      <c r="F8" s="314">
        <v>16.336035880627911</v>
      </c>
      <c r="G8" s="313">
        <v>16.65922535997321</v>
      </c>
      <c r="H8" s="314">
        <v>16.948024948024948</v>
      </c>
      <c r="I8" s="314">
        <v>17.117145815083223</v>
      </c>
      <c r="J8" s="314">
        <v>21.081127813861002</v>
      </c>
      <c r="K8" s="313">
        <v>21.974178821607698</v>
      </c>
      <c r="L8" s="314">
        <v>21.663452174079097</v>
      </c>
      <c r="M8" s="314">
        <v>21.505175964145618</v>
      </c>
      <c r="O8" s="347"/>
    </row>
    <row r="9" spans="1:15" ht="12.75" customHeight="1">
      <c r="A9" s="35" t="s">
        <v>418</v>
      </c>
      <c r="B9" s="160">
        <v>17.038126106860027</v>
      </c>
      <c r="C9" s="161">
        <v>19.093568234542584</v>
      </c>
      <c r="D9" s="162">
        <v>19.537482639449628</v>
      </c>
      <c r="E9" s="161">
        <v>19.115458218158622</v>
      </c>
      <c r="F9" s="162">
        <v>13.451785406244609</v>
      </c>
      <c r="G9" s="161">
        <v>13.90966253674145</v>
      </c>
      <c r="H9" s="162">
        <v>13.536798336798338</v>
      </c>
      <c r="I9" s="162">
        <v>13.898224098112607</v>
      </c>
      <c r="J9" s="162">
        <v>16.419007273080954</v>
      </c>
      <c r="K9" s="161">
        <v>17.390029632576987</v>
      </c>
      <c r="L9" s="162">
        <v>18.850612026658009</v>
      </c>
      <c r="M9" s="162">
        <v>18.940953942770889</v>
      </c>
      <c r="O9" s="347"/>
    </row>
    <row r="10" spans="1:15" ht="12.75" customHeight="1">
      <c r="A10" s="187" t="s">
        <v>419</v>
      </c>
      <c r="B10" s="312">
        <v>8.6677582116483443</v>
      </c>
      <c r="C10" s="313">
        <v>9.8645059341693848</v>
      </c>
      <c r="D10" s="314">
        <v>9.5991731533219209</v>
      </c>
      <c r="E10" s="313">
        <v>9.7020139120925855</v>
      </c>
      <c r="F10" s="314">
        <v>5.6908745903053299</v>
      </c>
      <c r="G10" s="313">
        <v>6.1427986754474082</v>
      </c>
      <c r="H10" s="314">
        <v>5.9110187110187109</v>
      </c>
      <c r="I10" s="314">
        <v>5.915425658994983</v>
      </c>
      <c r="J10" s="314">
        <v>7.3833118995385432</v>
      </c>
      <c r="K10" s="313">
        <v>7.4814403736008286</v>
      </c>
      <c r="L10" s="314">
        <v>7.8093073882406863</v>
      </c>
      <c r="M10" s="314">
        <v>8.2181824958303444</v>
      </c>
    </row>
    <row r="11" spans="1:15" ht="12.75" customHeight="1">
      <c r="A11" s="35" t="s">
        <v>37</v>
      </c>
      <c r="B11" s="160">
        <v>11.287466167674676</v>
      </c>
      <c r="C11" s="161">
        <v>12.507144538210671</v>
      </c>
      <c r="D11" s="162">
        <v>12.205678111172119</v>
      </c>
      <c r="E11" s="161">
        <v>12.399380334740743</v>
      </c>
      <c r="F11" s="162">
        <v>7.2537519406589617</v>
      </c>
      <c r="G11" s="161">
        <v>7.6236187074450266</v>
      </c>
      <c r="H11" s="162">
        <v>7.5492723492723499</v>
      </c>
      <c r="I11" s="162">
        <v>7.6451381699450511</v>
      </c>
      <c r="J11" s="162">
        <v>8.2446262414489961</v>
      </c>
      <c r="K11" s="161">
        <v>8.329581269698334</v>
      </c>
      <c r="L11" s="162">
        <v>8.6304351977390343</v>
      </c>
      <c r="M11" s="162">
        <v>9.1928104879662325</v>
      </c>
    </row>
    <row r="12" spans="1:15" ht="12.75" customHeight="1">
      <c r="A12" s="660" t="s">
        <v>326</v>
      </c>
      <c r="B12" s="660"/>
      <c r="C12" s="660"/>
      <c r="D12" s="660"/>
      <c r="E12" s="660"/>
      <c r="F12" s="660"/>
      <c r="G12" s="660"/>
      <c r="H12" s="660"/>
      <c r="I12" s="660"/>
      <c r="J12" s="660"/>
      <c r="K12" s="660"/>
      <c r="L12" s="660"/>
      <c r="M12" s="660"/>
    </row>
    <row r="13" spans="1:15" s="37" customFormat="1" ht="23.25" customHeight="1">
      <c r="A13" s="35" t="s">
        <v>420</v>
      </c>
      <c r="B13" s="163">
        <v>30281</v>
      </c>
      <c r="C13" s="164">
        <v>30203</v>
      </c>
      <c r="D13" s="165">
        <v>31498</v>
      </c>
      <c r="E13" s="164">
        <v>33436</v>
      </c>
      <c r="F13" s="166">
        <v>58300</v>
      </c>
      <c r="G13" s="166">
        <v>54059</v>
      </c>
      <c r="H13" s="163">
        <v>60622</v>
      </c>
      <c r="I13" s="164">
        <v>63198</v>
      </c>
      <c r="J13" s="163">
        <v>97945</v>
      </c>
      <c r="K13" s="164">
        <v>100764</v>
      </c>
      <c r="L13" s="166">
        <v>111184</v>
      </c>
      <c r="M13" s="349">
        <v>116182</v>
      </c>
    </row>
    <row r="14" spans="1:15" ht="24.75" customHeight="1">
      <c r="A14" s="187" t="s">
        <v>157</v>
      </c>
      <c r="B14" s="308">
        <v>40080</v>
      </c>
      <c r="C14" s="309">
        <v>39687</v>
      </c>
      <c r="D14" s="310">
        <v>42277</v>
      </c>
      <c r="E14" s="309">
        <v>45301</v>
      </c>
      <c r="F14" s="311">
        <v>71867</v>
      </c>
      <c r="G14" s="311">
        <v>66168</v>
      </c>
      <c r="H14" s="308">
        <v>74255</v>
      </c>
      <c r="I14" s="309">
        <v>77950</v>
      </c>
      <c r="J14" s="308">
        <v>117591</v>
      </c>
      <c r="K14" s="309">
        <v>119062</v>
      </c>
      <c r="L14" s="311">
        <v>131464</v>
      </c>
      <c r="M14" s="348">
        <v>138317</v>
      </c>
    </row>
    <row r="15" spans="1:15">
      <c r="A15" s="660" t="s">
        <v>385</v>
      </c>
      <c r="B15" s="660"/>
      <c r="C15" s="660"/>
      <c r="D15" s="660"/>
      <c r="E15" s="660"/>
      <c r="F15" s="660"/>
      <c r="G15" s="660"/>
      <c r="H15" s="660"/>
      <c r="I15" s="660"/>
      <c r="J15" s="660"/>
      <c r="K15" s="660"/>
      <c r="L15" s="660"/>
      <c r="M15" s="660"/>
    </row>
    <row r="16" spans="1:15" s="37" customFormat="1" ht="13.5" customHeight="1">
      <c r="A16" s="322" t="s">
        <v>158</v>
      </c>
      <c r="B16" s="492">
        <v>24.448602794411176</v>
      </c>
      <c r="C16" s="493">
        <v>23.896993977876889</v>
      </c>
      <c r="D16" s="494">
        <v>25.496132648958064</v>
      </c>
      <c r="E16" s="495">
        <v>26.191474801880755</v>
      </c>
      <c r="F16" s="495">
        <v>18.877927282340991</v>
      </c>
      <c r="G16" s="495">
        <v>18.30038689396687</v>
      </c>
      <c r="H16" s="495">
        <v>18.359706417076293</v>
      </c>
      <c r="I16" s="495">
        <v>18.924951892238614</v>
      </c>
      <c r="J16" s="495">
        <v>16.707060914525773</v>
      </c>
      <c r="K16" s="495">
        <v>15.368463489610454</v>
      </c>
      <c r="L16" s="495">
        <v>15.426276395058723</v>
      </c>
      <c r="M16" s="496">
        <v>16.003094341259569</v>
      </c>
    </row>
    <row r="17" spans="1:13" s="4" customFormat="1" ht="17.25" customHeight="1">
      <c r="A17" s="504" t="s">
        <v>120</v>
      </c>
      <c r="B17" s="504"/>
      <c r="C17" s="504"/>
      <c r="D17" s="504"/>
      <c r="E17" s="504"/>
      <c r="F17" s="504"/>
      <c r="G17" s="504"/>
      <c r="H17" s="504"/>
      <c r="I17" s="504"/>
      <c r="J17" s="504"/>
      <c r="K17" s="504"/>
      <c r="L17" s="504"/>
      <c r="M17" s="504"/>
    </row>
    <row r="18" spans="1:13" s="4" customFormat="1">
      <c r="A18" s="504" t="s">
        <v>2</v>
      </c>
      <c r="B18" s="504"/>
      <c r="C18" s="504"/>
      <c r="D18" s="504"/>
      <c r="E18" s="504"/>
      <c r="F18" s="504"/>
      <c r="G18" s="504"/>
      <c r="H18" s="504"/>
      <c r="I18" s="504"/>
      <c r="J18" s="504"/>
      <c r="K18" s="504"/>
      <c r="L18" s="504"/>
      <c r="M18" s="504"/>
    </row>
    <row r="19" spans="1:13" s="4" customFormat="1" ht="26.25" customHeight="1">
      <c r="A19" s="504" t="s">
        <v>73</v>
      </c>
      <c r="B19" s="504"/>
      <c r="C19" s="504"/>
      <c r="D19" s="504"/>
      <c r="E19" s="504"/>
      <c r="F19" s="504"/>
      <c r="G19" s="504"/>
      <c r="H19" s="504"/>
      <c r="I19" s="504"/>
      <c r="J19" s="504"/>
      <c r="K19" s="504"/>
      <c r="L19" s="504"/>
      <c r="M19" s="504"/>
    </row>
    <row r="20" spans="1:13">
      <c r="A20" s="504" t="s">
        <v>421</v>
      </c>
      <c r="B20" s="504"/>
      <c r="C20" s="504"/>
      <c r="D20" s="504"/>
      <c r="E20" s="504"/>
      <c r="F20" s="504"/>
      <c r="G20" s="504"/>
      <c r="H20" s="504"/>
      <c r="I20" s="504"/>
      <c r="J20" s="504"/>
      <c r="K20" s="504"/>
      <c r="L20" s="504"/>
      <c r="M20" s="504"/>
    </row>
    <row r="24" spans="1:13">
      <c r="B24" s="71"/>
      <c r="C24" s="71"/>
      <c r="D24" s="71"/>
      <c r="E24" s="71"/>
      <c r="F24" s="71"/>
      <c r="G24" s="71"/>
      <c r="H24" s="71"/>
      <c r="I24" s="71"/>
    </row>
    <row r="26" spans="1:13">
      <c r="B26" s="71"/>
      <c r="C26" s="71"/>
      <c r="D26" s="71"/>
      <c r="E26" s="71"/>
      <c r="F26" s="71"/>
      <c r="G26" s="71"/>
      <c r="H26" s="71"/>
      <c r="I26" s="71"/>
    </row>
    <row r="27" spans="1:13">
      <c r="B27" s="71"/>
      <c r="C27" s="71"/>
      <c r="D27" s="71"/>
      <c r="E27" s="71"/>
      <c r="F27" s="71"/>
      <c r="G27" s="71"/>
      <c r="H27" s="71"/>
      <c r="I27" s="71"/>
    </row>
    <row r="28" spans="1:13">
      <c r="B28" s="71"/>
      <c r="C28" s="71"/>
      <c r="D28" s="71"/>
      <c r="E28" s="71"/>
      <c r="F28" s="71"/>
      <c r="G28" s="71"/>
      <c r="H28" s="71"/>
      <c r="I28" s="71"/>
    </row>
    <row r="29" spans="1:13">
      <c r="B29" s="81"/>
      <c r="C29" s="81"/>
      <c r="D29" s="81"/>
      <c r="E29" s="81"/>
      <c r="F29" s="81"/>
      <c r="G29" s="81"/>
      <c r="H29" s="81"/>
      <c r="I29" s="81"/>
    </row>
    <row r="31" spans="1:13">
      <c r="B31" s="81"/>
      <c r="C31" s="81"/>
      <c r="D31" s="81"/>
      <c r="E31" s="81"/>
      <c r="F31" s="81"/>
      <c r="G31" s="81"/>
      <c r="H31" s="81"/>
      <c r="I31" s="81"/>
    </row>
    <row r="32" spans="1:13">
      <c r="B32" s="71"/>
      <c r="C32" s="71"/>
      <c r="D32" s="71"/>
      <c r="E32" s="71"/>
      <c r="F32" s="71"/>
      <c r="G32" s="71"/>
      <c r="H32" s="71"/>
      <c r="I32" s="71"/>
    </row>
  </sheetData>
  <mergeCells count="14">
    <mergeCell ref="A15:M15"/>
    <mergeCell ref="A18:M18"/>
    <mergeCell ref="A19:M19"/>
    <mergeCell ref="A20:M20"/>
    <mergeCell ref="B4:E4"/>
    <mergeCell ref="F4:I4"/>
    <mergeCell ref="J4:M4"/>
    <mergeCell ref="A17:M17"/>
    <mergeCell ref="A1:B1"/>
    <mergeCell ref="A3:A5"/>
    <mergeCell ref="B3:M3"/>
    <mergeCell ref="A2:M2"/>
    <mergeCell ref="A6:M6"/>
    <mergeCell ref="A12:M12"/>
  </mergeCells>
  <phoneticPr fontId="0" type="noConversion"/>
  <hyperlinks>
    <hyperlink ref="A1" location="Inhalt!A1" display="Zurück zum Inhalt"/>
    <hyperlink ref="A1:B1" location="Inhalt!A1" display="Zurück zum Inhalt"/>
  </hyperlinks>
  <pageMargins left="0.59055118110236227" right="0.59055118110236227" top="0.78740157480314965" bottom="0.59055118110236227" header="0.51181102362204722" footer="0.51181102362204722"/>
  <pageSetup paperSize="9" scale="80" orientation="portrait" r:id="rId1"/>
  <headerFooter alignWithMargins="0">
    <oddHeader>&amp;CBildung in Deutschland 2012 -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Z49"/>
  <sheetViews>
    <sheetView zoomScaleNormal="100" workbookViewId="0">
      <selection sqref="A1:B1"/>
    </sheetView>
  </sheetViews>
  <sheetFormatPr baseColWidth="10" defaultRowHeight="12.75"/>
  <cols>
    <col min="1" max="1" width="24" customWidth="1"/>
    <col min="2" max="16" width="5.7109375" style="13" customWidth="1"/>
    <col min="17" max="18" width="7.85546875" customWidth="1"/>
  </cols>
  <sheetData>
    <row r="1" spans="1:26" ht="25.5" customHeight="1">
      <c r="A1" s="501" t="s">
        <v>292</v>
      </c>
      <c r="B1" s="501"/>
    </row>
    <row r="2" spans="1:26" ht="33.75" customHeight="1">
      <c r="A2" s="519" t="s">
        <v>156</v>
      </c>
      <c r="B2" s="519"/>
      <c r="C2" s="519"/>
      <c r="D2" s="519"/>
      <c r="E2" s="519"/>
      <c r="F2" s="519"/>
      <c r="G2" s="519"/>
      <c r="H2" s="519"/>
      <c r="I2" s="519"/>
      <c r="J2" s="519"/>
      <c r="K2" s="519"/>
      <c r="L2" s="519"/>
      <c r="M2" s="519"/>
      <c r="N2" s="519"/>
      <c r="O2" s="519"/>
      <c r="P2" s="519"/>
      <c r="Q2" s="519"/>
      <c r="R2" s="519"/>
    </row>
    <row r="3" spans="1:26" ht="17.25" customHeight="1">
      <c r="A3" s="508" t="s">
        <v>464</v>
      </c>
      <c r="B3" s="513" t="s">
        <v>213</v>
      </c>
      <c r="C3" s="514"/>
      <c r="D3" s="514"/>
      <c r="E3" s="514"/>
      <c r="F3" s="514"/>
      <c r="G3" s="514"/>
      <c r="H3" s="514"/>
      <c r="I3" s="514"/>
      <c r="J3" s="514"/>
      <c r="K3" s="514"/>
      <c r="L3" s="514"/>
      <c r="M3" s="514"/>
      <c r="N3" s="514"/>
      <c r="O3" s="514"/>
      <c r="P3" s="514"/>
      <c r="Q3" s="511" t="s">
        <v>133</v>
      </c>
      <c r="R3" s="512"/>
    </row>
    <row r="4" spans="1:26" ht="13.5">
      <c r="A4" s="509"/>
      <c r="B4" s="515" t="s">
        <v>214</v>
      </c>
      <c r="C4" s="516"/>
      <c r="D4" s="516"/>
      <c r="E4" s="516"/>
      <c r="F4" s="516"/>
      <c r="G4" s="516"/>
      <c r="H4" s="516"/>
      <c r="I4" s="516"/>
      <c r="J4" s="516"/>
      <c r="K4" s="516"/>
      <c r="L4" s="516"/>
      <c r="M4" s="516"/>
      <c r="N4" s="516"/>
      <c r="O4" s="516"/>
      <c r="P4" s="516"/>
      <c r="Q4" s="516"/>
      <c r="R4" s="516"/>
    </row>
    <row r="5" spans="1:26">
      <c r="A5" s="509"/>
      <c r="B5" s="193">
        <v>1980</v>
      </c>
      <c r="C5" s="193">
        <v>1985</v>
      </c>
      <c r="D5" s="193">
        <v>1990</v>
      </c>
      <c r="E5" s="193">
        <v>1995</v>
      </c>
      <c r="F5" s="193">
        <v>1996</v>
      </c>
      <c r="G5" s="193">
        <v>1997</v>
      </c>
      <c r="H5" s="193">
        <v>1998</v>
      </c>
      <c r="I5" s="193">
        <v>1999</v>
      </c>
      <c r="J5" s="193">
        <v>2000</v>
      </c>
      <c r="K5" s="193">
        <v>2001</v>
      </c>
      <c r="L5" s="180">
        <v>2002</v>
      </c>
      <c r="M5" s="180">
        <v>2003</v>
      </c>
      <c r="N5" s="180">
        <v>2004</v>
      </c>
      <c r="O5" s="180">
        <v>2005</v>
      </c>
      <c r="P5" s="180">
        <v>2006</v>
      </c>
      <c r="Q5" s="180">
        <v>2008</v>
      </c>
      <c r="R5" s="320">
        <v>2010</v>
      </c>
      <c r="T5" s="84"/>
      <c r="U5" s="89"/>
    </row>
    <row r="6" spans="1:26">
      <c r="A6" s="510"/>
      <c r="B6" s="517" t="s">
        <v>327</v>
      </c>
      <c r="C6" s="518"/>
      <c r="D6" s="518"/>
      <c r="E6" s="518"/>
      <c r="F6" s="518"/>
      <c r="G6" s="518"/>
      <c r="H6" s="518"/>
      <c r="I6" s="518"/>
      <c r="J6" s="518"/>
      <c r="K6" s="518"/>
      <c r="L6" s="518"/>
      <c r="M6" s="518"/>
      <c r="N6" s="518"/>
      <c r="O6" s="518"/>
      <c r="P6" s="518"/>
      <c r="Q6" s="518"/>
      <c r="R6" s="518"/>
      <c r="T6" s="84"/>
      <c r="U6" s="89"/>
    </row>
    <row r="7" spans="1:26">
      <c r="A7" s="27" t="s">
        <v>392</v>
      </c>
      <c r="B7" s="28">
        <v>87.1</v>
      </c>
      <c r="C7" s="28">
        <v>78.5</v>
      </c>
      <c r="D7" s="28">
        <v>84.4</v>
      </c>
      <c r="E7" s="28">
        <v>76.7</v>
      </c>
      <c r="F7" s="28">
        <v>76.8</v>
      </c>
      <c r="G7" s="28">
        <v>74.2</v>
      </c>
      <c r="H7" s="28">
        <v>73.900000000000006</v>
      </c>
      <c r="I7" s="28">
        <v>76</v>
      </c>
      <c r="J7" s="28">
        <v>78.7</v>
      </c>
      <c r="K7" s="28">
        <v>77.3</v>
      </c>
      <c r="L7" s="28">
        <v>77.8</v>
      </c>
      <c r="M7" s="28">
        <v>77.2</v>
      </c>
      <c r="N7" s="29">
        <v>74.400000000000006</v>
      </c>
      <c r="O7" s="29">
        <v>72.5</v>
      </c>
      <c r="P7" s="169">
        <v>69.879616778471743</v>
      </c>
      <c r="Q7" s="30" t="s">
        <v>171</v>
      </c>
      <c r="R7" s="30" t="s">
        <v>171</v>
      </c>
      <c r="T7" s="84"/>
      <c r="U7" s="89"/>
    </row>
    <row r="8" spans="1:26">
      <c r="A8" s="507" t="s">
        <v>438</v>
      </c>
      <c r="B8" s="507"/>
      <c r="C8" s="507"/>
      <c r="D8" s="507"/>
      <c r="E8" s="507"/>
      <c r="F8" s="507"/>
      <c r="G8" s="507"/>
      <c r="H8" s="507"/>
      <c r="I8" s="507"/>
      <c r="J8" s="507"/>
      <c r="K8" s="507"/>
      <c r="L8" s="507"/>
      <c r="M8" s="507"/>
      <c r="N8" s="507"/>
      <c r="O8" s="507"/>
      <c r="P8" s="507"/>
      <c r="Q8" s="507"/>
      <c r="R8" s="507"/>
    </row>
    <row r="9" spans="1:26" ht="13.5">
      <c r="A9" s="194" t="s">
        <v>112</v>
      </c>
      <c r="B9" s="195">
        <v>86</v>
      </c>
      <c r="C9" s="195" t="s">
        <v>313</v>
      </c>
      <c r="D9" s="195">
        <v>82.2</v>
      </c>
      <c r="E9" s="195">
        <v>79.3</v>
      </c>
      <c r="F9" s="195">
        <v>80.599999999999994</v>
      </c>
      <c r="G9" s="195">
        <v>78</v>
      </c>
      <c r="H9" s="195">
        <v>78.599999999999994</v>
      </c>
      <c r="I9" s="195">
        <v>79.400000000000006</v>
      </c>
      <c r="J9" s="195">
        <v>82.6</v>
      </c>
      <c r="K9" s="195">
        <v>79.900000000000006</v>
      </c>
      <c r="L9" s="195">
        <v>78.400000000000006</v>
      </c>
      <c r="M9" s="195">
        <v>78.7</v>
      </c>
      <c r="N9" s="195">
        <v>75.7</v>
      </c>
      <c r="O9" s="195">
        <v>73.7</v>
      </c>
      <c r="P9" s="195">
        <v>71.837923728813564</v>
      </c>
      <c r="Q9" s="196" t="s">
        <v>172</v>
      </c>
      <c r="R9" s="196" t="s">
        <v>297</v>
      </c>
    </row>
    <row r="10" spans="1:26">
      <c r="A10" s="26" t="s">
        <v>215</v>
      </c>
      <c r="B10" s="169">
        <v>89.1</v>
      </c>
      <c r="C10" s="169" t="s">
        <v>313</v>
      </c>
      <c r="D10" s="169">
        <v>87.9</v>
      </c>
      <c r="E10" s="169">
        <v>85.4</v>
      </c>
      <c r="F10" s="169">
        <v>86.2</v>
      </c>
      <c r="G10" s="169">
        <v>83.3</v>
      </c>
      <c r="H10" s="169">
        <v>88.7</v>
      </c>
      <c r="I10" s="169">
        <v>83.4</v>
      </c>
      <c r="J10" s="169">
        <v>86.3</v>
      </c>
      <c r="K10" s="169">
        <v>86.7</v>
      </c>
      <c r="L10" s="169">
        <v>87.2</v>
      </c>
      <c r="M10" s="169">
        <v>86.1</v>
      </c>
      <c r="N10" s="169">
        <v>84.7</v>
      </c>
      <c r="O10" s="169">
        <v>82.1</v>
      </c>
      <c r="P10" s="169">
        <v>79.932128580946042</v>
      </c>
      <c r="Q10" s="21" t="s">
        <v>173</v>
      </c>
      <c r="R10" s="192" t="s">
        <v>174</v>
      </c>
      <c r="T10" s="449"/>
      <c r="U10" s="449"/>
      <c r="V10" s="449"/>
      <c r="W10" s="449"/>
      <c r="X10" s="449"/>
    </row>
    <row r="11" spans="1:26">
      <c r="A11" s="194" t="s">
        <v>216</v>
      </c>
      <c r="B11" s="195">
        <v>99.1</v>
      </c>
      <c r="C11" s="195" t="s">
        <v>313</v>
      </c>
      <c r="D11" s="195">
        <v>108.8</v>
      </c>
      <c r="E11" s="195">
        <v>89.1</v>
      </c>
      <c r="F11" s="195">
        <v>86.9</v>
      </c>
      <c r="G11" s="195">
        <v>86.9</v>
      </c>
      <c r="H11" s="195">
        <v>90.4</v>
      </c>
      <c r="I11" s="195">
        <v>89</v>
      </c>
      <c r="J11" s="195">
        <v>93.1</v>
      </c>
      <c r="K11" s="195">
        <v>92</v>
      </c>
      <c r="L11" s="195">
        <v>89.9</v>
      </c>
      <c r="M11" s="195">
        <v>87</v>
      </c>
      <c r="N11" s="195">
        <v>83.7</v>
      </c>
      <c r="O11" s="195">
        <v>80.099999999999994</v>
      </c>
      <c r="P11" s="195">
        <v>76.068818689222624</v>
      </c>
      <c r="Q11" s="196" t="s">
        <v>175</v>
      </c>
      <c r="R11" s="196" t="s">
        <v>176</v>
      </c>
      <c r="S11" s="170"/>
      <c r="T11" s="449"/>
      <c r="U11" s="449"/>
      <c r="V11" s="449"/>
      <c r="W11" s="449"/>
      <c r="X11" s="449"/>
      <c r="Y11" s="37"/>
      <c r="Z11" s="37"/>
    </row>
    <row r="12" spans="1:26">
      <c r="A12" s="26" t="s">
        <v>217</v>
      </c>
      <c r="B12" s="169" t="s">
        <v>319</v>
      </c>
      <c r="C12" s="169" t="s">
        <v>319</v>
      </c>
      <c r="D12" s="169" t="s">
        <v>319</v>
      </c>
      <c r="E12" s="169">
        <v>63.1</v>
      </c>
      <c r="F12" s="169">
        <v>60.6</v>
      </c>
      <c r="G12" s="169">
        <v>60.1</v>
      </c>
      <c r="H12" s="169">
        <v>60.3</v>
      </c>
      <c r="I12" s="169">
        <v>60.8</v>
      </c>
      <c r="J12" s="169">
        <v>64.099999999999994</v>
      </c>
      <c r="K12" s="169">
        <v>65.900000000000006</v>
      </c>
      <c r="L12" s="169">
        <v>65.8</v>
      </c>
      <c r="M12" s="169">
        <v>67</v>
      </c>
      <c r="N12" s="169">
        <v>64.400000000000006</v>
      </c>
      <c r="O12" s="169">
        <v>61.2</v>
      </c>
      <c r="P12" s="169">
        <v>60.685942999102892</v>
      </c>
      <c r="Q12" s="21" t="s">
        <v>270</v>
      </c>
      <c r="R12" s="192" t="s">
        <v>177</v>
      </c>
    </row>
    <row r="13" spans="1:26">
      <c r="A13" s="194" t="s">
        <v>218</v>
      </c>
      <c r="B13" s="195">
        <v>74.7</v>
      </c>
      <c r="C13" s="195" t="s">
        <v>313</v>
      </c>
      <c r="D13" s="195">
        <v>81.400000000000006</v>
      </c>
      <c r="E13" s="195">
        <v>95.5</v>
      </c>
      <c r="F13" s="195">
        <v>97</v>
      </c>
      <c r="G13" s="195">
        <v>91.3</v>
      </c>
      <c r="H13" s="195">
        <v>101.2</v>
      </c>
      <c r="I13" s="195">
        <v>69.5</v>
      </c>
      <c r="J13" s="195">
        <v>91.6</v>
      </c>
      <c r="K13" s="195">
        <v>93.4</v>
      </c>
      <c r="L13" s="195">
        <v>90.7</v>
      </c>
      <c r="M13" s="195">
        <v>86.1</v>
      </c>
      <c r="N13" s="195">
        <v>82.5</v>
      </c>
      <c r="O13" s="195">
        <v>77.099999999999994</v>
      </c>
      <c r="P13" s="195">
        <v>76.521739130434781</v>
      </c>
      <c r="Q13" s="196" t="s">
        <v>296</v>
      </c>
      <c r="R13" s="196" t="s">
        <v>178</v>
      </c>
    </row>
    <row r="14" spans="1:26">
      <c r="A14" s="26" t="s">
        <v>226</v>
      </c>
      <c r="B14" s="169">
        <v>75</v>
      </c>
      <c r="C14" s="169" t="s">
        <v>313</v>
      </c>
      <c r="D14" s="169">
        <v>69.5</v>
      </c>
      <c r="E14" s="169">
        <v>78.849815919766414</v>
      </c>
      <c r="F14" s="169">
        <v>73.7</v>
      </c>
      <c r="G14" s="169">
        <v>73.400000000000006</v>
      </c>
      <c r="H14" s="169">
        <v>74.2</v>
      </c>
      <c r="I14" s="169">
        <v>79.599999999999994</v>
      </c>
      <c r="J14" s="169">
        <v>72.051656920077974</v>
      </c>
      <c r="K14" s="169">
        <v>85.3</v>
      </c>
      <c r="L14" s="169">
        <v>89.9</v>
      </c>
      <c r="M14" s="169">
        <v>90.9</v>
      </c>
      <c r="N14" s="169">
        <v>79</v>
      </c>
      <c r="O14" s="169">
        <v>82.828542094455855</v>
      </c>
      <c r="P14" s="169">
        <v>78.861386138613867</v>
      </c>
      <c r="Q14" s="21" t="s">
        <v>179</v>
      </c>
      <c r="R14" s="192" t="s">
        <v>180</v>
      </c>
    </row>
    <row r="15" spans="1:26">
      <c r="A15" s="194" t="s">
        <v>227</v>
      </c>
      <c r="B15" s="195">
        <v>86.400228647644454</v>
      </c>
      <c r="C15" s="195" t="s">
        <v>313</v>
      </c>
      <c r="D15" s="195">
        <v>78.274551943815482</v>
      </c>
      <c r="E15" s="195">
        <v>76.877939336411089</v>
      </c>
      <c r="F15" s="195">
        <v>82.3</v>
      </c>
      <c r="G15" s="195">
        <v>76.7</v>
      </c>
      <c r="H15" s="195">
        <v>68</v>
      </c>
      <c r="I15" s="195">
        <v>77.599999999999994</v>
      </c>
      <c r="J15" s="195">
        <v>81.514385547542929</v>
      </c>
      <c r="K15" s="195">
        <v>79.099999999999994</v>
      </c>
      <c r="L15" s="195">
        <v>81.3</v>
      </c>
      <c r="M15" s="195">
        <v>79.599999999999994</v>
      </c>
      <c r="N15" s="195">
        <v>79.900000000000006</v>
      </c>
      <c r="O15" s="195">
        <v>75.881997177609023</v>
      </c>
      <c r="P15" s="195">
        <v>73.255263407089416</v>
      </c>
      <c r="Q15" s="196" t="s">
        <v>181</v>
      </c>
      <c r="R15" s="196" t="s">
        <v>182</v>
      </c>
    </row>
    <row r="16" spans="1:26">
      <c r="A16" s="26" t="s">
        <v>229</v>
      </c>
      <c r="B16" s="169" t="s">
        <v>319</v>
      </c>
      <c r="C16" s="169" t="s">
        <v>319</v>
      </c>
      <c r="D16" s="169" t="s">
        <v>319</v>
      </c>
      <c r="E16" s="169">
        <v>66.145702041845226</v>
      </c>
      <c r="F16" s="169">
        <v>65.3</v>
      </c>
      <c r="G16" s="169">
        <v>67.5</v>
      </c>
      <c r="H16" s="169">
        <v>67.599999999999994</v>
      </c>
      <c r="I16" s="169">
        <v>69.900000000000006</v>
      </c>
      <c r="J16" s="169">
        <v>72.391903221942741</v>
      </c>
      <c r="K16" s="169">
        <v>81.3</v>
      </c>
      <c r="L16" s="169">
        <v>76.8</v>
      </c>
      <c r="M16" s="169">
        <v>78.5</v>
      </c>
      <c r="N16" s="169">
        <v>76.2</v>
      </c>
      <c r="O16" s="169">
        <v>72.399702823179794</v>
      </c>
      <c r="P16" s="169">
        <v>69.205854126679469</v>
      </c>
      <c r="Q16" s="21" t="s">
        <v>183</v>
      </c>
      <c r="R16" s="192" t="s">
        <v>302</v>
      </c>
    </row>
    <row r="17" spans="1:18">
      <c r="A17" s="194" t="s">
        <v>230</v>
      </c>
      <c r="B17" s="195">
        <v>85.988769624508194</v>
      </c>
      <c r="C17" s="195" t="s">
        <v>313</v>
      </c>
      <c r="D17" s="195">
        <v>79.764830310759947</v>
      </c>
      <c r="E17" s="195">
        <v>77.179588750045014</v>
      </c>
      <c r="F17" s="195">
        <v>82.7</v>
      </c>
      <c r="G17" s="195">
        <v>80.7</v>
      </c>
      <c r="H17" s="195">
        <v>76.7</v>
      </c>
      <c r="I17" s="195">
        <v>76</v>
      </c>
      <c r="J17" s="195">
        <v>74.480665254371274</v>
      </c>
      <c r="K17" s="195">
        <v>76.099999999999994</v>
      </c>
      <c r="L17" s="195">
        <v>77.5</v>
      </c>
      <c r="M17" s="195">
        <v>77.599999999999994</v>
      </c>
      <c r="N17" s="195">
        <v>73.900000000000006</v>
      </c>
      <c r="O17" s="195">
        <v>71.573493318789204</v>
      </c>
      <c r="P17" s="195">
        <v>68.044322225816884</v>
      </c>
      <c r="Q17" s="196" t="s">
        <v>295</v>
      </c>
      <c r="R17" s="196" t="s">
        <v>184</v>
      </c>
    </row>
    <row r="18" spans="1:18">
      <c r="A18" s="26" t="s">
        <v>231</v>
      </c>
      <c r="B18" s="169">
        <v>82.1</v>
      </c>
      <c r="C18" s="169" t="s">
        <v>313</v>
      </c>
      <c r="D18" s="169">
        <v>72.378803656137919</v>
      </c>
      <c r="E18" s="169">
        <v>71.292047430416645</v>
      </c>
      <c r="F18" s="169">
        <v>68.8</v>
      </c>
      <c r="G18" s="169">
        <v>65.8</v>
      </c>
      <c r="H18" s="169">
        <v>64.099999999999994</v>
      </c>
      <c r="I18" s="169">
        <v>71</v>
      </c>
      <c r="J18" s="169">
        <v>71.980194534724092</v>
      </c>
      <c r="K18" s="169">
        <v>68</v>
      </c>
      <c r="L18" s="169">
        <v>68.900000000000006</v>
      </c>
      <c r="M18" s="169">
        <v>67.3</v>
      </c>
      <c r="N18" s="169">
        <v>64.7</v>
      </c>
      <c r="O18" s="169">
        <v>62.799842327401379</v>
      </c>
      <c r="P18" s="169">
        <v>60.346660800381315</v>
      </c>
      <c r="Q18" s="21" t="s">
        <v>185</v>
      </c>
      <c r="R18" s="192" t="s">
        <v>186</v>
      </c>
    </row>
    <row r="19" spans="1:18">
      <c r="A19" s="194" t="s">
        <v>233</v>
      </c>
      <c r="B19" s="195">
        <v>87.300714678394726</v>
      </c>
      <c r="C19" s="195" t="s">
        <v>313</v>
      </c>
      <c r="D19" s="195">
        <v>83.392002252886513</v>
      </c>
      <c r="E19" s="195">
        <v>82.884520072691231</v>
      </c>
      <c r="F19" s="195">
        <v>80.2</v>
      </c>
      <c r="G19" s="195">
        <v>72.3</v>
      </c>
      <c r="H19" s="195">
        <v>73.099999999999994</v>
      </c>
      <c r="I19" s="195">
        <v>72.3</v>
      </c>
      <c r="J19" s="195">
        <v>79.275561668959199</v>
      </c>
      <c r="K19" s="195">
        <v>74.7</v>
      </c>
      <c r="L19" s="195">
        <v>75.599999999999994</v>
      </c>
      <c r="M19" s="195">
        <v>76.400000000000006</v>
      </c>
      <c r="N19" s="195">
        <v>75.900000000000006</v>
      </c>
      <c r="O19" s="195">
        <v>78.903979597888622</v>
      </c>
      <c r="P19" s="195">
        <v>77.838879755088158</v>
      </c>
      <c r="Q19" s="196" t="s">
        <v>187</v>
      </c>
      <c r="R19" s="196" t="s">
        <v>302</v>
      </c>
    </row>
    <row r="20" spans="1:18">
      <c r="A20" s="26" t="s">
        <v>386</v>
      </c>
      <c r="B20" s="169">
        <v>92.950819672131146</v>
      </c>
      <c r="C20" s="169" t="s">
        <v>313</v>
      </c>
      <c r="D20" s="169">
        <v>93.262001156737995</v>
      </c>
      <c r="E20" s="169">
        <v>73.815073815073816</v>
      </c>
      <c r="F20" s="169">
        <v>73.400000000000006</v>
      </c>
      <c r="G20" s="169">
        <v>71</v>
      </c>
      <c r="H20" s="169">
        <v>74.599999999999994</v>
      </c>
      <c r="I20" s="169">
        <v>74.900000000000006</v>
      </c>
      <c r="J20" s="169">
        <v>79.035874439461878</v>
      </c>
      <c r="K20" s="169">
        <v>78</v>
      </c>
      <c r="L20" s="169">
        <v>74.2</v>
      </c>
      <c r="M20" s="169">
        <v>74.8</v>
      </c>
      <c r="N20" s="169">
        <v>72.400000000000006</v>
      </c>
      <c r="O20" s="169">
        <v>71.279567889737379</v>
      </c>
      <c r="P20" s="169">
        <v>70.354609929078009</v>
      </c>
      <c r="Q20" s="21" t="s">
        <v>188</v>
      </c>
      <c r="R20" s="192" t="s">
        <v>189</v>
      </c>
    </row>
    <row r="21" spans="1:18">
      <c r="A21" s="194" t="s">
        <v>387</v>
      </c>
      <c r="B21" s="195" t="s">
        <v>319</v>
      </c>
      <c r="C21" s="195" t="s">
        <v>319</v>
      </c>
      <c r="D21" s="195" t="s">
        <v>319</v>
      </c>
      <c r="E21" s="195">
        <v>66.330050492426139</v>
      </c>
      <c r="F21" s="195">
        <v>67</v>
      </c>
      <c r="G21" s="195">
        <v>66</v>
      </c>
      <c r="H21" s="195">
        <v>69.900000000000006</v>
      </c>
      <c r="I21" s="195">
        <v>70.8</v>
      </c>
      <c r="J21" s="195">
        <v>73.5</v>
      </c>
      <c r="K21" s="195">
        <v>74.599999999999994</v>
      </c>
      <c r="L21" s="195">
        <v>75.599999999999994</v>
      </c>
      <c r="M21" s="195">
        <v>76.8</v>
      </c>
      <c r="N21" s="195">
        <v>73.3</v>
      </c>
      <c r="O21" s="195">
        <v>71.205205399630955</v>
      </c>
      <c r="P21" s="195">
        <v>69.699889204682307</v>
      </c>
      <c r="Q21" s="196" t="s">
        <v>294</v>
      </c>
      <c r="R21" s="196" t="s">
        <v>270</v>
      </c>
    </row>
    <row r="22" spans="1:18">
      <c r="A22" s="26" t="s">
        <v>388</v>
      </c>
      <c r="B22" s="169" t="s">
        <v>319</v>
      </c>
      <c r="C22" s="169" t="s">
        <v>319</v>
      </c>
      <c r="D22" s="169" t="s">
        <v>319</v>
      </c>
      <c r="E22" s="169">
        <v>67.643815475096488</v>
      </c>
      <c r="F22" s="169">
        <v>67.8</v>
      </c>
      <c r="G22" s="169">
        <v>69.099999999999994</v>
      </c>
      <c r="H22" s="169">
        <v>69.900000000000006</v>
      </c>
      <c r="I22" s="169">
        <v>71.5</v>
      </c>
      <c r="J22" s="169">
        <v>71.487973909498564</v>
      </c>
      <c r="K22" s="169">
        <v>71.099999999999994</v>
      </c>
      <c r="L22" s="169">
        <v>75.3</v>
      </c>
      <c r="M22" s="169">
        <v>77.2</v>
      </c>
      <c r="N22" s="169">
        <v>74.099999999999994</v>
      </c>
      <c r="O22" s="169">
        <v>71.59788181894595</v>
      </c>
      <c r="P22" s="169">
        <v>68.831168831168839</v>
      </c>
      <c r="Q22" s="21" t="s">
        <v>190</v>
      </c>
      <c r="R22" s="192" t="s">
        <v>191</v>
      </c>
    </row>
    <row r="23" spans="1:18">
      <c r="A23" s="194" t="s">
        <v>390</v>
      </c>
      <c r="B23" s="195">
        <v>88.5</v>
      </c>
      <c r="C23" s="195" t="s">
        <v>313</v>
      </c>
      <c r="D23" s="195">
        <v>82.1875</v>
      </c>
      <c r="E23" s="195">
        <v>57.993762993762999</v>
      </c>
      <c r="F23" s="195">
        <v>74.5</v>
      </c>
      <c r="G23" s="195">
        <v>76.3</v>
      </c>
      <c r="H23" s="195">
        <v>78.7</v>
      </c>
      <c r="I23" s="195">
        <v>78.900000000000006</v>
      </c>
      <c r="J23" s="195">
        <v>77.599999999999994</v>
      </c>
      <c r="K23" s="195">
        <v>79.599999999999994</v>
      </c>
      <c r="L23" s="195">
        <v>78.599999999999994</v>
      </c>
      <c r="M23" s="195">
        <v>78.3</v>
      </c>
      <c r="N23" s="195">
        <v>72.099999999999994</v>
      </c>
      <c r="O23" s="195">
        <v>73.993724787090983</v>
      </c>
      <c r="P23" s="195">
        <v>67.901234567901241</v>
      </c>
      <c r="Q23" s="196" t="s">
        <v>192</v>
      </c>
      <c r="R23" s="196" t="s">
        <v>193</v>
      </c>
    </row>
    <row r="24" spans="1:18">
      <c r="A24" s="26" t="s">
        <v>391</v>
      </c>
      <c r="B24" s="169" t="s">
        <v>319</v>
      </c>
      <c r="C24" s="169" t="s">
        <v>319</v>
      </c>
      <c r="D24" s="169" t="s">
        <v>319</v>
      </c>
      <c r="E24" s="169">
        <v>68.824222645272414</v>
      </c>
      <c r="F24" s="169">
        <v>68.099999999999994</v>
      </c>
      <c r="G24" s="169">
        <v>68</v>
      </c>
      <c r="H24" s="169">
        <v>69.2</v>
      </c>
      <c r="I24" s="169">
        <v>69.099999999999994</v>
      </c>
      <c r="J24" s="169">
        <v>81.564690885914587</v>
      </c>
      <c r="K24" s="169">
        <v>72.5</v>
      </c>
      <c r="L24" s="169">
        <v>72.400000000000006</v>
      </c>
      <c r="M24" s="169">
        <v>75.3</v>
      </c>
      <c r="N24" s="169">
        <v>72.3</v>
      </c>
      <c r="O24" s="169">
        <v>73.223694714992817</v>
      </c>
      <c r="P24" s="169">
        <v>67.297655215393007</v>
      </c>
      <c r="Q24" s="21" t="s">
        <v>194</v>
      </c>
      <c r="R24" s="192" t="s">
        <v>195</v>
      </c>
    </row>
    <row r="25" spans="1:18">
      <c r="A25" s="507" t="s">
        <v>393</v>
      </c>
      <c r="B25" s="507"/>
      <c r="C25" s="507"/>
      <c r="D25" s="507"/>
      <c r="E25" s="507"/>
      <c r="F25" s="507"/>
      <c r="G25" s="507"/>
      <c r="H25" s="507"/>
      <c r="I25" s="507"/>
      <c r="J25" s="507"/>
      <c r="K25" s="507"/>
      <c r="L25" s="507"/>
      <c r="M25" s="507"/>
      <c r="N25" s="507"/>
      <c r="O25" s="507"/>
      <c r="P25" s="507"/>
      <c r="Q25" s="507"/>
      <c r="R25" s="507"/>
    </row>
    <row r="26" spans="1:18">
      <c r="A26" s="194" t="s">
        <v>109</v>
      </c>
      <c r="B26" s="195">
        <v>94.3</v>
      </c>
      <c r="C26" s="195">
        <v>89.8</v>
      </c>
      <c r="D26" s="195">
        <v>92.5</v>
      </c>
      <c r="E26" s="195">
        <v>84.8</v>
      </c>
      <c r="F26" s="195">
        <v>84.4</v>
      </c>
      <c r="G26" s="195">
        <v>80.7</v>
      </c>
      <c r="H26" s="195">
        <v>80.7</v>
      </c>
      <c r="I26" s="195">
        <v>83.7</v>
      </c>
      <c r="J26" s="195">
        <v>86.6</v>
      </c>
      <c r="K26" s="195">
        <v>84.1</v>
      </c>
      <c r="L26" s="195">
        <v>83.9</v>
      </c>
      <c r="M26" s="195">
        <v>83.1</v>
      </c>
      <c r="N26" s="195">
        <v>80.3</v>
      </c>
      <c r="O26" s="195">
        <v>78.099999999999994</v>
      </c>
      <c r="P26" s="195">
        <v>75.162533537656358</v>
      </c>
      <c r="Q26" s="196" t="s">
        <v>172</v>
      </c>
      <c r="R26" s="196" t="s">
        <v>196</v>
      </c>
    </row>
    <row r="27" spans="1:18">
      <c r="A27" s="26" t="s">
        <v>237</v>
      </c>
      <c r="B27" s="169">
        <v>78.438861906993907</v>
      </c>
      <c r="C27" s="169">
        <v>66</v>
      </c>
      <c r="D27" s="169">
        <v>75.108099183949435</v>
      </c>
      <c r="E27" s="169">
        <v>68.939008247632628</v>
      </c>
      <c r="F27" s="169">
        <v>69.7</v>
      </c>
      <c r="G27" s="169">
        <v>68.2</v>
      </c>
      <c r="H27" s="169">
        <v>67.900000000000006</v>
      </c>
      <c r="I27" s="169">
        <v>69.2</v>
      </c>
      <c r="J27" s="169">
        <v>71.870992665403989</v>
      </c>
      <c r="K27" s="169">
        <v>71.400000000000006</v>
      </c>
      <c r="L27" s="169">
        <v>72.400000000000006</v>
      </c>
      <c r="M27" s="169">
        <v>71.900000000000006</v>
      </c>
      <c r="N27" s="169">
        <v>69</v>
      </c>
      <c r="O27" s="169">
        <v>67.37378650035285</v>
      </c>
      <c r="P27" s="169">
        <v>65.132418670826723</v>
      </c>
      <c r="Q27" s="21" t="s">
        <v>193</v>
      </c>
      <c r="R27" s="192" t="s">
        <v>232</v>
      </c>
    </row>
    <row r="28" spans="1:18">
      <c r="A28" s="507" t="s">
        <v>279</v>
      </c>
      <c r="B28" s="507"/>
      <c r="C28" s="507"/>
      <c r="D28" s="507"/>
      <c r="E28" s="507"/>
      <c r="F28" s="507"/>
      <c r="G28" s="507"/>
      <c r="H28" s="507"/>
      <c r="I28" s="507"/>
      <c r="J28" s="507"/>
      <c r="K28" s="507"/>
      <c r="L28" s="507"/>
      <c r="M28" s="507"/>
      <c r="N28" s="507"/>
      <c r="O28" s="507"/>
      <c r="P28" s="507"/>
      <c r="Q28" s="507"/>
      <c r="R28" s="507"/>
    </row>
    <row r="29" spans="1:18">
      <c r="A29" s="194" t="s">
        <v>280</v>
      </c>
      <c r="B29" s="195">
        <v>91.920695403667537</v>
      </c>
      <c r="C29" s="195">
        <v>84.7</v>
      </c>
      <c r="D29" s="195">
        <v>91.932158264020259</v>
      </c>
      <c r="E29" s="195">
        <v>82.10239971392447</v>
      </c>
      <c r="F29" s="195">
        <v>82.6</v>
      </c>
      <c r="G29" s="195">
        <v>81.7</v>
      </c>
      <c r="H29" s="195">
        <v>82.1</v>
      </c>
      <c r="I29" s="195">
        <v>85.7</v>
      </c>
      <c r="J29" s="195">
        <v>87.657123785795505</v>
      </c>
      <c r="K29" s="195">
        <v>88.8</v>
      </c>
      <c r="L29" s="195">
        <v>89.8</v>
      </c>
      <c r="M29" s="195">
        <v>88.9</v>
      </c>
      <c r="N29" s="195">
        <v>86.4</v>
      </c>
      <c r="O29" s="195">
        <v>84.859344865551861</v>
      </c>
      <c r="P29" s="195">
        <v>82.148562300319497</v>
      </c>
      <c r="Q29" s="196" t="s">
        <v>172</v>
      </c>
      <c r="R29" s="196" t="s">
        <v>197</v>
      </c>
    </row>
    <row r="30" spans="1:18" ht="13.5">
      <c r="A30" s="26" t="s">
        <v>439</v>
      </c>
      <c r="B30" s="169">
        <v>71.719822749662427</v>
      </c>
      <c r="C30" s="169">
        <v>57.7</v>
      </c>
      <c r="D30" s="169">
        <v>64.449100517802805</v>
      </c>
      <c r="E30" s="169">
        <v>59.353085674292231</v>
      </c>
      <c r="F30" s="169">
        <v>57.7</v>
      </c>
      <c r="G30" s="169">
        <v>49.8</v>
      </c>
      <c r="H30" s="169">
        <v>49.4</v>
      </c>
      <c r="I30" s="169">
        <v>47</v>
      </c>
      <c r="J30" s="169">
        <v>53</v>
      </c>
      <c r="K30" s="169">
        <v>49.7</v>
      </c>
      <c r="L30" s="169">
        <v>49.9</v>
      </c>
      <c r="M30" s="169">
        <v>51</v>
      </c>
      <c r="N30" s="169">
        <v>48.7</v>
      </c>
      <c r="O30" s="169">
        <v>46.473467485043898</v>
      </c>
      <c r="P30" s="169">
        <v>42.846115845374833</v>
      </c>
      <c r="Q30" s="21" t="s">
        <v>303</v>
      </c>
      <c r="R30" s="192" t="s">
        <v>198</v>
      </c>
    </row>
    <row r="31" spans="1:18">
      <c r="A31" s="507" t="s">
        <v>428</v>
      </c>
      <c r="B31" s="507"/>
      <c r="C31" s="507"/>
      <c r="D31" s="507"/>
      <c r="E31" s="507"/>
      <c r="F31" s="507"/>
      <c r="G31" s="507"/>
      <c r="H31" s="507"/>
      <c r="I31" s="507"/>
      <c r="J31" s="507"/>
      <c r="K31" s="507"/>
      <c r="L31" s="507"/>
      <c r="M31" s="507"/>
      <c r="N31" s="507"/>
      <c r="O31" s="507"/>
      <c r="P31" s="507"/>
      <c r="Q31" s="507"/>
      <c r="R31" s="507"/>
    </row>
    <row r="32" spans="1:18" ht="24">
      <c r="A32" s="328" t="s">
        <v>426</v>
      </c>
      <c r="B32" s="330">
        <v>97.4</v>
      </c>
      <c r="C32" s="330">
        <v>73.5</v>
      </c>
      <c r="D32" s="330">
        <v>99</v>
      </c>
      <c r="E32" s="330">
        <v>89.4</v>
      </c>
      <c r="F32" s="330" t="s">
        <v>313</v>
      </c>
      <c r="G32" s="330" t="s">
        <v>313</v>
      </c>
      <c r="H32" s="330" t="s">
        <v>313</v>
      </c>
      <c r="I32" s="330" t="s">
        <v>313</v>
      </c>
      <c r="J32" s="330">
        <v>94</v>
      </c>
      <c r="K32" s="330">
        <v>94</v>
      </c>
      <c r="L32" s="330">
        <v>95.2</v>
      </c>
      <c r="M32" s="330">
        <v>93.4</v>
      </c>
      <c r="N32" s="330">
        <v>91.6</v>
      </c>
      <c r="O32" s="330">
        <v>90.3</v>
      </c>
      <c r="P32" s="330">
        <v>86.516406250000003</v>
      </c>
      <c r="Q32" s="331" t="s">
        <v>199</v>
      </c>
      <c r="R32" s="331" t="s">
        <v>200</v>
      </c>
    </row>
    <row r="33" spans="1:18" ht="25.5">
      <c r="A33" s="329" t="s">
        <v>394</v>
      </c>
      <c r="B33" s="332">
        <v>85.9</v>
      </c>
      <c r="C33" s="332">
        <v>75.8</v>
      </c>
      <c r="D33" s="332">
        <v>78.2</v>
      </c>
      <c r="E33" s="332">
        <v>72.7</v>
      </c>
      <c r="F33" s="332" t="s">
        <v>313</v>
      </c>
      <c r="G33" s="332" t="s">
        <v>313</v>
      </c>
      <c r="H33" s="332" t="s">
        <v>313</v>
      </c>
      <c r="I33" s="332" t="s">
        <v>313</v>
      </c>
      <c r="J33" s="332">
        <v>67.900000000000006</v>
      </c>
      <c r="K33" s="332">
        <v>63.1</v>
      </c>
      <c r="L33" s="332">
        <v>62</v>
      </c>
      <c r="M33" s="332">
        <v>63.6</v>
      </c>
      <c r="N33" s="332">
        <v>60.6</v>
      </c>
      <c r="O33" s="332">
        <v>57.4</v>
      </c>
      <c r="P33" s="332">
        <v>53.681959055393079</v>
      </c>
      <c r="Q33" s="333" t="s">
        <v>201</v>
      </c>
      <c r="R33" s="334" t="s">
        <v>93</v>
      </c>
    </row>
    <row r="34" spans="1:18" ht="24">
      <c r="A34" s="328" t="s">
        <v>427</v>
      </c>
      <c r="B34" s="330">
        <v>85.8</v>
      </c>
      <c r="C34" s="330">
        <v>75.305321089571166</v>
      </c>
      <c r="D34" s="330">
        <v>84.5</v>
      </c>
      <c r="E34" s="330">
        <v>75.756513704467793</v>
      </c>
      <c r="F34" s="330" t="s">
        <v>313</v>
      </c>
      <c r="G34" s="330" t="s">
        <v>313</v>
      </c>
      <c r="H34" s="330" t="s">
        <v>313</v>
      </c>
      <c r="I34" s="330" t="s">
        <v>313</v>
      </c>
      <c r="J34" s="330">
        <v>82.505610783961941</v>
      </c>
      <c r="K34" s="330">
        <v>84.5</v>
      </c>
      <c r="L34" s="330">
        <v>85.4</v>
      </c>
      <c r="M34" s="330">
        <v>85.2</v>
      </c>
      <c r="N34" s="330">
        <v>82.2</v>
      </c>
      <c r="O34" s="330">
        <v>80.545772316818059</v>
      </c>
      <c r="P34" s="330">
        <v>78.445379749242534</v>
      </c>
      <c r="Q34" s="331" t="s">
        <v>297</v>
      </c>
      <c r="R34" s="331" t="s">
        <v>196</v>
      </c>
    </row>
    <row r="35" spans="1:18" ht="25.5">
      <c r="A35" s="329" t="s">
        <v>395</v>
      </c>
      <c r="B35" s="332">
        <v>49.6</v>
      </c>
      <c r="C35" s="332">
        <v>32</v>
      </c>
      <c r="D35" s="332">
        <v>41.8</v>
      </c>
      <c r="E35" s="332">
        <v>41.8</v>
      </c>
      <c r="F35" s="332" t="s">
        <v>313</v>
      </c>
      <c r="G35" s="332" t="s">
        <v>313</v>
      </c>
      <c r="H35" s="332" t="s">
        <v>313</v>
      </c>
      <c r="I35" s="332" t="s">
        <v>313</v>
      </c>
      <c r="J35" s="332">
        <v>37.700000000000003</v>
      </c>
      <c r="K35" s="332">
        <v>35.6</v>
      </c>
      <c r="L35" s="332">
        <v>36.1</v>
      </c>
      <c r="M35" s="332">
        <v>36.5</v>
      </c>
      <c r="N35" s="332">
        <v>34.700000000000003</v>
      </c>
      <c r="O35" s="332">
        <v>33.462298881919828</v>
      </c>
      <c r="P35" s="332">
        <v>30.60254829428689</v>
      </c>
      <c r="Q35" s="333" t="s">
        <v>94</v>
      </c>
      <c r="R35" s="334" t="s">
        <v>95</v>
      </c>
    </row>
    <row r="36" spans="1:18" ht="13.5">
      <c r="A36" s="507" t="s">
        <v>396</v>
      </c>
      <c r="B36" s="507"/>
      <c r="C36" s="507"/>
      <c r="D36" s="507"/>
      <c r="E36" s="507"/>
      <c r="F36" s="507"/>
      <c r="G36" s="507"/>
      <c r="H36" s="507"/>
      <c r="I36" s="507"/>
      <c r="J36" s="507"/>
      <c r="K36" s="507"/>
      <c r="L36" s="507"/>
      <c r="M36" s="507"/>
      <c r="N36" s="507"/>
      <c r="O36" s="507"/>
      <c r="P36" s="507"/>
      <c r="Q36" s="507"/>
      <c r="R36" s="507"/>
    </row>
    <row r="37" spans="1:18">
      <c r="A37" s="197" t="s">
        <v>268</v>
      </c>
      <c r="B37" s="198" t="s">
        <v>317</v>
      </c>
      <c r="C37" s="198" t="s">
        <v>317</v>
      </c>
      <c r="D37" s="198" t="s">
        <v>317</v>
      </c>
      <c r="E37" s="198" t="s">
        <v>317</v>
      </c>
      <c r="F37" s="198" t="s">
        <v>317</v>
      </c>
      <c r="G37" s="198" t="s">
        <v>317</v>
      </c>
      <c r="H37" s="198" t="s">
        <v>317</v>
      </c>
      <c r="I37" s="198" t="s">
        <v>317</v>
      </c>
      <c r="J37" s="198" t="s">
        <v>317</v>
      </c>
      <c r="K37" s="198" t="s">
        <v>317</v>
      </c>
      <c r="L37" s="198" t="s">
        <v>317</v>
      </c>
      <c r="M37" s="198" t="s">
        <v>317</v>
      </c>
      <c r="N37" s="199" t="s">
        <v>269</v>
      </c>
      <c r="O37" s="199" t="s">
        <v>270</v>
      </c>
      <c r="P37" s="200" t="s">
        <v>232</v>
      </c>
      <c r="Q37" s="200" t="s">
        <v>171</v>
      </c>
      <c r="R37" s="196" t="s">
        <v>117</v>
      </c>
    </row>
    <row r="38" spans="1:18">
      <c r="A38" s="373" t="s">
        <v>271</v>
      </c>
      <c r="B38" s="374" t="s">
        <v>317</v>
      </c>
      <c r="C38" s="374" t="s">
        <v>317</v>
      </c>
      <c r="D38" s="374" t="s">
        <v>317</v>
      </c>
      <c r="E38" s="374" t="s">
        <v>317</v>
      </c>
      <c r="F38" s="374" t="s">
        <v>317</v>
      </c>
      <c r="G38" s="374" t="s">
        <v>317</v>
      </c>
      <c r="H38" s="374" t="s">
        <v>317</v>
      </c>
      <c r="I38" s="374" t="s">
        <v>317</v>
      </c>
      <c r="J38" s="374" t="s">
        <v>317</v>
      </c>
      <c r="K38" s="374" t="s">
        <v>317</v>
      </c>
      <c r="L38" s="374" t="s">
        <v>317</v>
      </c>
      <c r="M38" s="374" t="s">
        <v>317</v>
      </c>
      <c r="N38" s="375" t="s">
        <v>389</v>
      </c>
      <c r="O38" s="375" t="s">
        <v>272</v>
      </c>
      <c r="P38" s="376" t="s">
        <v>228</v>
      </c>
      <c r="Q38" s="376" t="s">
        <v>183</v>
      </c>
      <c r="R38" s="192" t="s">
        <v>118</v>
      </c>
    </row>
    <row r="39" spans="1:18">
      <c r="A39" s="506" t="s">
        <v>96</v>
      </c>
      <c r="B39" s="506"/>
      <c r="C39" s="506"/>
      <c r="D39" s="506"/>
      <c r="E39" s="506"/>
      <c r="F39" s="506"/>
      <c r="G39" s="506"/>
      <c r="H39" s="506"/>
      <c r="I39" s="506"/>
      <c r="J39" s="506"/>
      <c r="K39" s="506"/>
      <c r="L39" s="506"/>
      <c r="M39" s="506"/>
      <c r="N39" s="506"/>
      <c r="O39" s="506"/>
      <c r="P39" s="506"/>
      <c r="Q39" s="506"/>
      <c r="R39" s="506"/>
    </row>
    <row r="40" spans="1:18" ht="13.5">
      <c r="A40" s="316" t="s">
        <v>397</v>
      </c>
      <c r="B40" s="317" t="s">
        <v>317</v>
      </c>
      <c r="C40" s="317" t="s">
        <v>317</v>
      </c>
      <c r="D40" s="317" t="s">
        <v>317</v>
      </c>
      <c r="E40" s="317" t="s">
        <v>317</v>
      </c>
      <c r="F40" s="317" t="s">
        <v>317</v>
      </c>
      <c r="G40" s="317" t="s">
        <v>317</v>
      </c>
      <c r="H40" s="317" t="s">
        <v>317</v>
      </c>
      <c r="I40" s="317" t="s">
        <v>317</v>
      </c>
      <c r="J40" s="317" t="s">
        <v>317</v>
      </c>
      <c r="K40" s="317" t="s">
        <v>317</v>
      </c>
      <c r="L40" s="317" t="s">
        <v>317</v>
      </c>
      <c r="M40" s="317" t="s">
        <v>317</v>
      </c>
      <c r="N40" s="317" t="s">
        <v>317</v>
      </c>
      <c r="O40" s="317" t="s">
        <v>317</v>
      </c>
      <c r="P40" s="317" t="s">
        <v>317</v>
      </c>
      <c r="Q40" s="179" t="s">
        <v>57</v>
      </c>
      <c r="R40" s="318" t="s">
        <v>172</v>
      </c>
    </row>
    <row r="41" spans="1:18" s="38" customFormat="1" ht="21" customHeight="1">
      <c r="A41" s="505" t="s">
        <v>431</v>
      </c>
      <c r="B41" s="505"/>
      <c r="C41" s="505"/>
      <c r="D41" s="505"/>
      <c r="E41" s="505"/>
      <c r="F41" s="505"/>
      <c r="G41" s="505"/>
      <c r="H41" s="505"/>
      <c r="I41" s="505"/>
      <c r="J41" s="505"/>
      <c r="K41" s="505"/>
      <c r="L41" s="505"/>
      <c r="M41" s="505"/>
      <c r="N41" s="505"/>
      <c r="O41" s="505"/>
      <c r="P41" s="505"/>
      <c r="Q41" s="505"/>
      <c r="R41" s="505"/>
    </row>
    <row r="42" spans="1:18" s="38" customFormat="1" ht="17.25" customHeight="1">
      <c r="A42" s="504" t="s">
        <v>234</v>
      </c>
      <c r="B42" s="504"/>
      <c r="C42" s="504"/>
      <c r="D42" s="504"/>
      <c r="E42" s="504"/>
      <c r="F42" s="504"/>
      <c r="G42" s="504"/>
      <c r="H42" s="504"/>
      <c r="I42" s="504"/>
      <c r="J42" s="504"/>
      <c r="K42" s="504"/>
      <c r="L42" s="504"/>
      <c r="M42" s="504"/>
      <c r="N42" s="504"/>
      <c r="O42" s="504"/>
      <c r="P42" s="504"/>
      <c r="Q42" s="504"/>
    </row>
    <row r="43" spans="1:18" s="38" customFormat="1" ht="48" customHeight="1">
      <c r="A43" s="520" t="s">
        <v>20</v>
      </c>
      <c r="B43" s="520"/>
      <c r="C43" s="520"/>
      <c r="D43" s="520"/>
      <c r="E43" s="520"/>
      <c r="F43" s="520"/>
      <c r="G43" s="520"/>
      <c r="H43" s="520"/>
      <c r="I43" s="520"/>
      <c r="J43" s="520"/>
      <c r="K43" s="520"/>
      <c r="L43" s="520"/>
      <c r="M43" s="520"/>
      <c r="N43" s="520"/>
      <c r="O43" s="520"/>
      <c r="P43" s="520"/>
      <c r="Q43" s="520"/>
      <c r="R43" s="520"/>
    </row>
    <row r="44" spans="1:18" s="38" customFormat="1" ht="68.25" customHeight="1">
      <c r="A44" s="522" t="s">
        <v>50</v>
      </c>
      <c r="B44" s="522"/>
      <c r="C44" s="522"/>
      <c r="D44" s="522"/>
      <c r="E44" s="522"/>
      <c r="F44" s="522"/>
      <c r="G44" s="522"/>
      <c r="H44" s="522"/>
      <c r="I44" s="522"/>
      <c r="J44" s="522"/>
      <c r="K44" s="522"/>
      <c r="L44" s="522"/>
      <c r="M44" s="522"/>
      <c r="N44" s="522"/>
      <c r="O44" s="522"/>
      <c r="P44" s="522"/>
      <c r="Q44" s="522"/>
      <c r="R44" s="522"/>
    </row>
    <row r="45" spans="1:18" s="38" customFormat="1">
      <c r="A45" s="504" t="s">
        <v>398</v>
      </c>
      <c r="B45" s="504"/>
      <c r="C45" s="504"/>
      <c r="D45" s="504"/>
      <c r="E45" s="504"/>
      <c r="F45" s="504"/>
      <c r="G45" s="504"/>
      <c r="H45" s="504"/>
      <c r="I45" s="504"/>
      <c r="J45" s="504"/>
      <c r="K45" s="504"/>
      <c r="L45" s="504"/>
      <c r="M45" s="504"/>
      <c r="N45" s="504"/>
      <c r="O45" s="504"/>
      <c r="P45" s="504"/>
      <c r="Q45" s="504"/>
    </row>
    <row r="46" spans="1:18" s="432" customFormat="1" ht="45.75" customHeight="1">
      <c r="A46" s="520" t="s">
        <v>429</v>
      </c>
      <c r="B46" s="520"/>
      <c r="C46" s="520"/>
      <c r="D46" s="520"/>
      <c r="E46" s="520"/>
      <c r="F46" s="520"/>
      <c r="G46" s="520"/>
      <c r="H46" s="520"/>
      <c r="I46" s="520"/>
      <c r="J46" s="520"/>
      <c r="K46" s="520"/>
      <c r="L46" s="520"/>
      <c r="M46" s="520"/>
      <c r="N46" s="520"/>
      <c r="O46" s="520"/>
      <c r="P46" s="520"/>
      <c r="Q46" s="520"/>
      <c r="R46" s="520"/>
    </row>
    <row r="47" spans="1:18" s="38" customFormat="1">
      <c r="A47" s="504" t="s">
        <v>430</v>
      </c>
      <c r="B47" s="504"/>
      <c r="C47" s="504"/>
      <c r="D47" s="504"/>
      <c r="E47" s="504"/>
      <c r="F47" s="504"/>
      <c r="G47" s="504"/>
      <c r="H47" s="504"/>
      <c r="I47" s="504"/>
      <c r="J47" s="504"/>
      <c r="K47" s="504"/>
      <c r="L47" s="504"/>
      <c r="M47" s="504"/>
      <c r="N47" s="504"/>
      <c r="O47" s="504"/>
      <c r="P47" s="504"/>
      <c r="Q47" s="504"/>
      <c r="R47" s="504"/>
    </row>
    <row r="48" spans="1:18" s="38" customFormat="1">
      <c r="A48" s="521" t="s">
        <v>49</v>
      </c>
      <c r="B48" s="521"/>
      <c r="C48" s="521"/>
      <c r="D48" s="521"/>
      <c r="E48" s="521"/>
      <c r="F48" s="521"/>
      <c r="G48" s="521"/>
      <c r="H48" s="521"/>
      <c r="I48" s="521"/>
      <c r="J48" s="521"/>
      <c r="K48" s="521"/>
      <c r="L48" s="521"/>
      <c r="M48" s="521"/>
      <c r="N48" s="521"/>
      <c r="O48" s="521"/>
      <c r="P48" s="521"/>
      <c r="Q48" s="521"/>
      <c r="R48" s="521"/>
    </row>
    <row r="49" spans="2:15">
      <c r="B49" s="80"/>
      <c r="C49" s="80"/>
      <c r="D49" s="80"/>
      <c r="E49" s="80"/>
      <c r="F49" s="80"/>
      <c r="G49" s="80"/>
      <c r="H49" s="80"/>
      <c r="I49" s="80"/>
      <c r="J49" s="80"/>
      <c r="K49" s="80"/>
      <c r="L49" s="80"/>
      <c r="M49" s="80"/>
      <c r="N49" s="80"/>
      <c r="O49" s="80"/>
    </row>
  </sheetData>
  <mergeCells count="21">
    <mergeCell ref="A43:R43"/>
    <mergeCell ref="A47:R47"/>
    <mergeCell ref="A48:R48"/>
    <mergeCell ref="A45:Q45"/>
    <mergeCell ref="A46:R46"/>
    <mergeCell ref="A44:R44"/>
    <mergeCell ref="A25:R25"/>
    <mergeCell ref="A8:R8"/>
    <mergeCell ref="A1:B1"/>
    <mergeCell ref="A3:A6"/>
    <mergeCell ref="Q3:R3"/>
    <mergeCell ref="B3:P3"/>
    <mergeCell ref="B4:R4"/>
    <mergeCell ref="B6:R6"/>
    <mergeCell ref="A2:R2"/>
    <mergeCell ref="A42:Q42"/>
    <mergeCell ref="A41:R41"/>
    <mergeCell ref="A39:R39"/>
    <mergeCell ref="A36:R36"/>
    <mergeCell ref="A31:R31"/>
    <mergeCell ref="A28:R28"/>
  </mergeCells>
  <phoneticPr fontId="15" type="noConversion"/>
  <hyperlinks>
    <hyperlink ref="A1:B1" location="Inhalt!A1" display="Inhalt!A1"/>
  </hyperlinks>
  <pageMargins left="0.59055118110236227" right="0.59055118110236227" top="0.78740157480314965" bottom="0.59055118110236227" header="0.51181102362204722" footer="0.51181102362204722"/>
  <pageSetup paperSize="9" scale="73" orientation="portrait" r:id="rId1"/>
  <headerFooter alignWithMargins="0">
    <oddHeader>&amp;CBildung in Deutschland 2012 - (Web-)Tabellen F1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pageSetUpPr fitToPage="1"/>
  </sheetPr>
  <dimension ref="A1:P49"/>
  <sheetViews>
    <sheetView zoomScaleNormal="100" workbookViewId="0">
      <selection sqref="A1:B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6" ht="25.5" customHeight="1">
      <c r="A1" s="501" t="s">
        <v>292</v>
      </c>
      <c r="B1" s="501"/>
    </row>
    <row r="2" spans="1:16" ht="21" customHeight="1">
      <c r="A2" s="519" t="s">
        <v>128</v>
      </c>
      <c r="B2" s="519"/>
      <c r="C2" s="519"/>
      <c r="D2" s="519"/>
      <c r="E2" s="519"/>
      <c r="F2" s="519"/>
      <c r="G2" s="519"/>
      <c r="H2" s="519"/>
      <c r="I2" s="519"/>
      <c r="J2" s="519"/>
      <c r="K2" s="519"/>
      <c r="L2" s="519"/>
      <c r="M2" s="519"/>
    </row>
    <row r="3" spans="1:16" ht="15" customHeight="1">
      <c r="A3" s="530" t="s">
        <v>41</v>
      </c>
      <c r="B3" s="511"/>
      <c r="C3" s="512"/>
      <c r="D3" s="512"/>
      <c r="E3" s="512"/>
      <c r="F3" s="512"/>
      <c r="G3" s="533"/>
      <c r="H3" s="511" t="s">
        <v>19</v>
      </c>
      <c r="I3" s="512"/>
      <c r="J3" s="512"/>
      <c r="K3" s="512"/>
      <c r="L3" s="512"/>
      <c r="M3" s="512"/>
    </row>
    <row r="4" spans="1:16">
      <c r="A4" s="531"/>
      <c r="B4" s="524" t="s">
        <v>225</v>
      </c>
      <c r="C4" s="523" t="s">
        <v>384</v>
      </c>
      <c r="D4" s="526"/>
      <c r="E4" s="524" t="s">
        <v>224</v>
      </c>
      <c r="F4" s="523" t="s">
        <v>384</v>
      </c>
      <c r="G4" s="511"/>
      <c r="H4" s="524" t="s">
        <v>225</v>
      </c>
      <c r="I4" s="523" t="s">
        <v>384</v>
      </c>
      <c r="J4" s="526"/>
      <c r="K4" s="524" t="s">
        <v>224</v>
      </c>
      <c r="L4" s="523" t="s">
        <v>384</v>
      </c>
      <c r="M4" s="511"/>
      <c r="O4" s="84"/>
      <c r="P4" s="168"/>
    </row>
    <row r="5" spans="1:16" ht="60">
      <c r="A5" s="531"/>
      <c r="B5" s="525"/>
      <c r="C5" s="451" t="s">
        <v>382</v>
      </c>
      <c r="D5" s="451" t="s">
        <v>383</v>
      </c>
      <c r="E5" s="525"/>
      <c r="F5" s="451" t="s">
        <v>382</v>
      </c>
      <c r="G5" s="452" t="s">
        <v>383</v>
      </c>
      <c r="H5" s="525"/>
      <c r="I5" s="451" t="s">
        <v>382</v>
      </c>
      <c r="J5" s="451" t="s">
        <v>383</v>
      </c>
      <c r="K5" s="525"/>
      <c r="L5" s="451" t="s">
        <v>382</v>
      </c>
      <c r="M5" s="452" t="s">
        <v>383</v>
      </c>
      <c r="O5" s="84"/>
      <c r="P5" s="89"/>
    </row>
    <row r="6" spans="1:16">
      <c r="A6" s="532"/>
      <c r="B6" s="474" t="s">
        <v>326</v>
      </c>
      <c r="C6" s="528" t="s">
        <v>327</v>
      </c>
      <c r="D6" s="529"/>
      <c r="E6" s="529"/>
      <c r="F6" s="529"/>
      <c r="G6" s="529"/>
      <c r="H6" s="474" t="s">
        <v>326</v>
      </c>
      <c r="I6" s="528" t="s">
        <v>327</v>
      </c>
      <c r="J6" s="529"/>
      <c r="K6" s="529"/>
      <c r="L6" s="529"/>
      <c r="M6" s="529"/>
      <c r="O6" s="84"/>
      <c r="P6" s="89"/>
    </row>
    <row r="7" spans="1:16">
      <c r="A7" s="534" t="s">
        <v>328</v>
      </c>
      <c r="B7" s="534"/>
      <c r="C7" s="534"/>
      <c r="D7" s="534"/>
      <c r="E7" s="534"/>
      <c r="F7" s="534"/>
      <c r="G7" s="534"/>
      <c r="H7" s="534"/>
      <c r="I7" s="534"/>
      <c r="J7" s="534"/>
      <c r="K7" s="534"/>
      <c r="L7" s="534"/>
      <c r="M7" s="534"/>
    </row>
    <row r="8" spans="1:16">
      <c r="A8" s="16">
        <v>1995</v>
      </c>
      <c r="B8" s="99">
        <v>307772</v>
      </c>
      <c r="C8" s="100">
        <v>76.3</v>
      </c>
      <c r="D8" s="100">
        <v>23.7</v>
      </c>
      <c r="E8" s="100">
        <v>36.4</v>
      </c>
      <c r="F8" s="100">
        <v>27.7</v>
      </c>
      <c r="G8" s="101">
        <v>8.6</v>
      </c>
      <c r="H8" s="99" t="s">
        <v>319</v>
      </c>
      <c r="I8" s="99" t="s">
        <v>319</v>
      </c>
      <c r="J8" s="99" t="s">
        <v>319</v>
      </c>
      <c r="K8" s="99" t="s">
        <v>319</v>
      </c>
      <c r="L8" s="99" t="s">
        <v>319</v>
      </c>
      <c r="M8" s="326" t="s">
        <v>319</v>
      </c>
    </row>
    <row r="9" spans="1:16">
      <c r="A9" s="453">
        <v>2000</v>
      </c>
      <c r="B9" s="454">
        <v>347539</v>
      </c>
      <c r="C9" s="455">
        <v>73.2</v>
      </c>
      <c r="D9" s="455">
        <v>26.8</v>
      </c>
      <c r="E9" s="455">
        <v>37.200000000000003</v>
      </c>
      <c r="F9" s="455">
        <v>27.6</v>
      </c>
      <c r="G9" s="456">
        <v>9.6</v>
      </c>
      <c r="H9" s="454" t="s">
        <v>319</v>
      </c>
      <c r="I9" s="454" t="s">
        <v>319</v>
      </c>
      <c r="J9" s="454" t="s">
        <v>319</v>
      </c>
      <c r="K9" s="454" t="s">
        <v>319</v>
      </c>
      <c r="L9" s="454" t="s">
        <v>319</v>
      </c>
      <c r="M9" s="457" t="s">
        <v>319</v>
      </c>
    </row>
    <row r="10" spans="1:16" hidden="1">
      <c r="A10" s="16">
        <v>2001</v>
      </c>
      <c r="B10" s="99">
        <v>343453</v>
      </c>
      <c r="C10" s="100">
        <v>70.8</v>
      </c>
      <c r="D10" s="100">
        <v>29.2</v>
      </c>
      <c r="E10" s="100">
        <v>36.1</v>
      </c>
      <c r="F10" s="100">
        <v>25.6</v>
      </c>
      <c r="G10" s="101">
        <v>10.6</v>
      </c>
      <c r="H10" s="99"/>
      <c r="I10" s="100"/>
      <c r="J10" s="100"/>
      <c r="K10" s="100"/>
      <c r="L10" s="100"/>
      <c r="M10" s="101"/>
    </row>
    <row r="11" spans="1:16" hidden="1">
      <c r="A11" s="15">
        <v>2002</v>
      </c>
      <c r="B11" s="102">
        <v>361498</v>
      </c>
      <c r="C11" s="103">
        <v>70.099999999999994</v>
      </c>
      <c r="D11" s="103">
        <v>29.9</v>
      </c>
      <c r="E11" s="103">
        <v>38.200000000000003</v>
      </c>
      <c r="F11" s="103">
        <v>26.7</v>
      </c>
      <c r="G11" s="104">
        <v>11.4</v>
      </c>
      <c r="H11" s="102"/>
      <c r="I11" s="103"/>
      <c r="J11" s="103"/>
      <c r="K11" s="103"/>
      <c r="L11" s="103"/>
      <c r="M11" s="104"/>
    </row>
    <row r="12" spans="1:16" hidden="1">
      <c r="A12" s="16">
        <v>2003</v>
      </c>
      <c r="B12" s="99">
        <v>369046</v>
      </c>
      <c r="C12" s="100">
        <v>69.2</v>
      </c>
      <c r="D12" s="100">
        <v>30.8</v>
      </c>
      <c r="E12" s="100">
        <v>39.200000000000003</v>
      </c>
      <c r="F12" s="100">
        <v>27.1</v>
      </c>
      <c r="G12" s="101">
        <v>12.1</v>
      </c>
      <c r="H12" s="99"/>
      <c r="I12" s="100"/>
      <c r="J12" s="100"/>
      <c r="K12" s="100"/>
      <c r="L12" s="100"/>
      <c r="M12" s="101"/>
    </row>
    <row r="13" spans="1:16" hidden="1">
      <c r="A13" s="15">
        <v>2004</v>
      </c>
      <c r="B13" s="102">
        <v>386906</v>
      </c>
      <c r="C13" s="103">
        <v>68.099999999999994</v>
      </c>
      <c r="D13" s="103">
        <v>31.9</v>
      </c>
      <c r="E13" s="103">
        <v>41.5</v>
      </c>
      <c r="F13" s="103">
        <v>28.3</v>
      </c>
      <c r="G13" s="104">
        <v>13.2</v>
      </c>
      <c r="H13" s="102"/>
      <c r="I13" s="103"/>
      <c r="J13" s="103"/>
      <c r="K13" s="103"/>
      <c r="L13" s="103"/>
      <c r="M13" s="104"/>
    </row>
    <row r="14" spans="1:16">
      <c r="A14" s="16">
        <v>2005</v>
      </c>
      <c r="B14" s="99">
        <v>399372</v>
      </c>
      <c r="C14" s="100">
        <v>67.8</v>
      </c>
      <c r="D14" s="100">
        <v>32.200000000000003</v>
      </c>
      <c r="E14" s="100">
        <v>42.5</v>
      </c>
      <c r="F14" s="100">
        <v>28.8</v>
      </c>
      <c r="G14" s="101">
        <v>13.7</v>
      </c>
      <c r="H14" s="99" t="s">
        <v>319</v>
      </c>
      <c r="I14" s="99" t="s">
        <v>319</v>
      </c>
      <c r="J14" s="99" t="s">
        <v>319</v>
      </c>
      <c r="K14" s="99" t="s">
        <v>319</v>
      </c>
      <c r="L14" s="99" t="s">
        <v>319</v>
      </c>
      <c r="M14" s="326" t="s">
        <v>319</v>
      </c>
      <c r="O14" s="37"/>
    </row>
    <row r="15" spans="1:16">
      <c r="A15" s="453">
        <v>2006</v>
      </c>
      <c r="B15" s="454">
        <v>414764</v>
      </c>
      <c r="C15" s="455">
        <v>68.782729455786907</v>
      </c>
      <c r="D15" s="455">
        <v>31.217270544213093</v>
      </c>
      <c r="E15" s="455">
        <v>42.981997355449693</v>
      </c>
      <c r="F15" s="455">
        <v>29.630212176188802</v>
      </c>
      <c r="G15" s="456">
        <v>13.351785179260879</v>
      </c>
      <c r="H15" s="454" t="s">
        <v>319</v>
      </c>
      <c r="I15" s="454" t="s">
        <v>319</v>
      </c>
      <c r="J15" s="454" t="s">
        <v>319</v>
      </c>
      <c r="K15" s="454" t="s">
        <v>319</v>
      </c>
      <c r="L15" s="454" t="s">
        <v>319</v>
      </c>
      <c r="M15" s="457" t="s">
        <v>319</v>
      </c>
    </row>
    <row r="16" spans="1:16">
      <c r="A16" s="16">
        <v>2007</v>
      </c>
      <c r="B16" s="105">
        <v>433997</v>
      </c>
      <c r="C16" s="106">
        <v>69.642186466726727</v>
      </c>
      <c r="D16" s="106">
        <v>30.357813533273273</v>
      </c>
      <c r="E16" s="106">
        <v>44.425077115694378</v>
      </c>
      <c r="F16" s="106">
        <v>30.920453577824183</v>
      </c>
      <c r="G16" s="107">
        <v>13.504623537870186</v>
      </c>
      <c r="H16" s="105">
        <v>426336</v>
      </c>
      <c r="I16" s="106">
        <v>69.2</v>
      </c>
      <c r="J16" s="106">
        <v>30.8</v>
      </c>
      <c r="K16" s="106">
        <v>43.6</v>
      </c>
      <c r="L16" s="106">
        <v>30.2</v>
      </c>
      <c r="M16" s="107">
        <v>13.4</v>
      </c>
      <c r="O16" s="39"/>
    </row>
    <row r="17" spans="1:15">
      <c r="A17" s="453">
        <v>2008</v>
      </c>
      <c r="B17" s="454">
        <v>441804</v>
      </c>
      <c r="C17" s="455">
        <v>70.189043105087322</v>
      </c>
      <c r="D17" s="455">
        <v>29.810956894912678</v>
      </c>
      <c r="E17" s="455">
        <v>45.20451806439948</v>
      </c>
      <c r="F17" s="455">
        <v>31.709194875724958</v>
      </c>
      <c r="G17" s="456">
        <v>13.495323188674524</v>
      </c>
      <c r="H17" s="454">
        <v>436716</v>
      </c>
      <c r="I17" s="455">
        <v>69.900000000000006</v>
      </c>
      <c r="J17" s="455">
        <v>30.1</v>
      </c>
      <c r="K17" s="455">
        <v>44.7</v>
      </c>
      <c r="L17" s="455">
        <v>31.2</v>
      </c>
      <c r="M17" s="456">
        <v>13.5</v>
      </c>
      <c r="O17" s="39"/>
    </row>
    <row r="18" spans="1:15">
      <c r="A18" s="16">
        <v>2009</v>
      </c>
      <c r="B18" s="105">
        <v>449044</v>
      </c>
      <c r="C18" s="106">
        <v>70.023204852976548</v>
      </c>
      <c r="D18" s="106">
        <v>29.976795147023452</v>
      </c>
      <c r="E18" s="106">
        <v>46.462198872221698</v>
      </c>
      <c r="F18" s="106">
        <v>32.5053675066154</v>
      </c>
      <c r="G18" s="107">
        <v>13.956831365606288</v>
      </c>
      <c r="H18" s="105">
        <v>446538</v>
      </c>
      <c r="I18" s="106">
        <v>69.900000000000006</v>
      </c>
      <c r="J18" s="106">
        <v>30.1</v>
      </c>
      <c r="K18" s="106">
        <v>46.2</v>
      </c>
      <c r="L18" s="106">
        <v>32.200000000000003</v>
      </c>
      <c r="M18" s="107">
        <v>14</v>
      </c>
      <c r="O18" s="39"/>
    </row>
    <row r="19" spans="1:15">
      <c r="A19" s="453">
        <v>2010</v>
      </c>
      <c r="B19" s="454">
        <v>458362</v>
      </c>
      <c r="C19" s="455">
        <v>68.915398745969341</v>
      </c>
      <c r="D19" s="455">
        <v>31.084601254030659</v>
      </c>
      <c r="E19" s="455">
        <v>49.026553348659618</v>
      </c>
      <c r="F19" s="455">
        <v>33.864147182212626</v>
      </c>
      <c r="G19" s="456">
        <v>15.162406166446971</v>
      </c>
      <c r="H19" s="454">
        <v>453844</v>
      </c>
      <c r="I19" s="455">
        <v>68.599999999999994</v>
      </c>
      <c r="J19" s="455">
        <v>31.4</v>
      </c>
      <c r="K19" s="455">
        <v>48.5</v>
      </c>
      <c r="L19" s="455">
        <v>33.4</v>
      </c>
      <c r="M19" s="456">
        <v>15.1</v>
      </c>
    </row>
    <row r="20" spans="1:15">
      <c r="A20" s="535" t="s">
        <v>109</v>
      </c>
      <c r="B20" s="535"/>
      <c r="C20" s="535"/>
      <c r="D20" s="535"/>
      <c r="E20" s="535"/>
      <c r="F20" s="535"/>
      <c r="G20" s="535"/>
      <c r="H20" s="535"/>
      <c r="I20" s="535"/>
      <c r="J20" s="535"/>
      <c r="K20" s="535"/>
      <c r="L20" s="535"/>
      <c r="M20" s="535"/>
    </row>
    <row r="21" spans="1:15">
      <c r="A21" s="16">
        <v>1995</v>
      </c>
      <c r="B21" s="99">
        <v>150636</v>
      </c>
      <c r="C21" s="100">
        <v>72.599999999999994</v>
      </c>
      <c r="D21" s="100">
        <v>27.4</v>
      </c>
      <c r="E21" s="100">
        <v>34.700000000000003</v>
      </c>
      <c r="F21" s="100">
        <v>25.2</v>
      </c>
      <c r="G21" s="101">
        <v>9.5</v>
      </c>
      <c r="H21" s="99" t="s">
        <v>319</v>
      </c>
      <c r="I21" s="99" t="s">
        <v>319</v>
      </c>
      <c r="J21" s="99" t="s">
        <v>319</v>
      </c>
      <c r="K21" s="99" t="s">
        <v>319</v>
      </c>
      <c r="L21" s="99" t="s">
        <v>319</v>
      </c>
      <c r="M21" s="326" t="s">
        <v>319</v>
      </c>
    </row>
    <row r="22" spans="1:15">
      <c r="A22" s="453">
        <v>2000</v>
      </c>
      <c r="B22" s="454">
        <v>161162</v>
      </c>
      <c r="C22" s="455">
        <v>71.3</v>
      </c>
      <c r="D22" s="455">
        <v>28.7</v>
      </c>
      <c r="E22" s="455">
        <v>33.799999999999997</v>
      </c>
      <c r="F22" s="455">
        <v>24.2</v>
      </c>
      <c r="G22" s="456">
        <v>9.6</v>
      </c>
      <c r="H22" s="454" t="s">
        <v>319</v>
      </c>
      <c r="I22" s="454" t="s">
        <v>319</v>
      </c>
      <c r="J22" s="454" t="s">
        <v>319</v>
      </c>
      <c r="K22" s="454" t="s">
        <v>319</v>
      </c>
      <c r="L22" s="454" t="s">
        <v>319</v>
      </c>
      <c r="M22" s="457" t="s">
        <v>319</v>
      </c>
    </row>
    <row r="23" spans="1:15" hidden="1">
      <c r="A23" s="17">
        <v>2001</v>
      </c>
      <c r="B23" s="105">
        <v>160576</v>
      </c>
      <c r="C23" s="106">
        <v>68</v>
      </c>
      <c r="D23" s="106">
        <v>32</v>
      </c>
      <c r="E23" s="106">
        <v>33</v>
      </c>
      <c r="F23" s="106">
        <v>22.5</v>
      </c>
      <c r="G23" s="107">
        <v>10.6</v>
      </c>
      <c r="H23" s="99"/>
      <c r="I23" s="100"/>
      <c r="J23" s="100"/>
      <c r="K23" s="100"/>
      <c r="L23" s="100"/>
      <c r="M23" s="101"/>
    </row>
    <row r="24" spans="1:15" hidden="1">
      <c r="A24" s="15">
        <v>2002</v>
      </c>
      <c r="B24" s="102">
        <v>169545</v>
      </c>
      <c r="C24" s="103">
        <v>66</v>
      </c>
      <c r="D24" s="103">
        <v>34</v>
      </c>
      <c r="E24" s="103">
        <v>35</v>
      </c>
      <c r="F24" s="103">
        <v>23.1</v>
      </c>
      <c r="G24" s="104">
        <v>11.9</v>
      </c>
      <c r="H24" s="102"/>
      <c r="I24" s="103"/>
      <c r="J24" s="103"/>
      <c r="K24" s="103"/>
      <c r="L24" s="103"/>
      <c r="M24" s="104"/>
    </row>
    <row r="25" spans="1:15" hidden="1">
      <c r="A25" s="16">
        <v>2003</v>
      </c>
      <c r="B25" s="99">
        <v>174670</v>
      </c>
      <c r="C25" s="100">
        <v>65.099999999999994</v>
      </c>
      <c r="D25" s="100">
        <v>34.9</v>
      </c>
      <c r="E25" s="100">
        <v>36.299999999999997</v>
      </c>
      <c r="F25" s="100">
        <v>23.6</v>
      </c>
      <c r="G25" s="101">
        <v>12.7</v>
      </c>
      <c r="H25" s="99"/>
      <c r="I25" s="100"/>
      <c r="J25" s="100"/>
      <c r="K25" s="100"/>
      <c r="L25" s="100"/>
      <c r="M25" s="101"/>
    </row>
    <row r="26" spans="1:15" hidden="1">
      <c r="A26" s="15">
        <v>2004</v>
      </c>
      <c r="B26" s="108">
        <v>183188</v>
      </c>
      <c r="C26" s="103">
        <v>63.5</v>
      </c>
      <c r="D26" s="103">
        <v>36.5</v>
      </c>
      <c r="E26" s="103">
        <v>38.5</v>
      </c>
      <c r="F26" s="103">
        <v>24.4</v>
      </c>
      <c r="G26" s="104">
        <v>14</v>
      </c>
      <c r="H26" s="102"/>
      <c r="I26" s="103"/>
      <c r="J26" s="103"/>
      <c r="K26" s="103"/>
      <c r="L26" s="103"/>
      <c r="M26" s="104"/>
    </row>
    <row r="27" spans="1:15">
      <c r="A27" s="16">
        <v>2005</v>
      </c>
      <c r="B27" s="99">
        <v>189648</v>
      </c>
      <c r="C27" s="100">
        <v>63.1</v>
      </c>
      <c r="D27" s="100">
        <v>36.9</v>
      </c>
      <c r="E27" s="100">
        <v>39.4</v>
      </c>
      <c r="F27" s="100">
        <v>24.9</v>
      </c>
      <c r="G27" s="101">
        <v>14.6</v>
      </c>
      <c r="H27" s="99" t="s">
        <v>319</v>
      </c>
      <c r="I27" s="99" t="s">
        <v>319</v>
      </c>
      <c r="J27" s="99" t="s">
        <v>319</v>
      </c>
      <c r="K27" s="99" t="s">
        <v>319</v>
      </c>
      <c r="L27" s="99" t="s">
        <v>319</v>
      </c>
      <c r="M27" s="326" t="s">
        <v>319</v>
      </c>
    </row>
    <row r="28" spans="1:15">
      <c r="A28" s="453">
        <v>2006</v>
      </c>
      <c r="B28" s="454">
        <v>196259</v>
      </c>
      <c r="C28" s="455">
        <v>65.032941164481628</v>
      </c>
      <c r="D28" s="455">
        <v>34.967058835518372</v>
      </c>
      <c r="E28" s="455">
        <v>39.813253319205629</v>
      </c>
      <c r="F28" s="455">
        <v>25.939595134624984</v>
      </c>
      <c r="G28" s="456">
        <v>13.873658184580645</v>
      </c>
      <c r="H28" s="454" t="s">
        <v>319</v>
      </c>
      <c r="I28" s="454" t="s">
        <v>319</v>
      </c>
      <c r="J28" s="454" t="s">
        <v>319</v>
      </c>
      <c r="K28" s="454" t="s">
        <v>319</v>
      </c>
      <c r="L28" s="454" t="s">
        <v>319</v>
      </c>
      <c r="M28" s="457" t="s">
        <v>319</v>
      </c>
    </row>
    <row r="29" spans="1:15">
      <c r="A29" s="16">
        <v>2007</v>
      </c>
      <c r="B29" s="99">
        <v>202513</v>
      </c>
      <c r="C29" s="100">
        <v>66.42585908065162</v>
      </c>
      <c r="D29" s="100">
        <v>33.57414091934838</v>
      </c>
      <c r="E29" s="100">
        <v>40.560539936139833</v>
      </c>
      <c r="F29" s="100">
        <v>26.901258098801865</v>
      </c>
      <c r="G29" s="101">
        <v>13.659281837337982</v>
      </c>
      <c r="H29" s="99">
        <v>200275</v>
      </c>
      <c r="I29" s="100">
        <v>66.167519660466851</v>
      </c>
      <c r="J29" s="100">
        <v>33.832480339533149</v>
      </c>
      <c r="K29" s="100">
        <v>40.1</v>
      </c>
      <c r="L29" s="100">
        <v>26.5</v>
      </c>
      <c r="M29" s="101">
        <v>13.6</v>
      </c>
    </row>
    <row r="30" spans="1:15">
      <c r="A30" s="453">
        <v>2008</v>
      </c>
      <c r="B30" s="454">
        <v>205673</v>
      </c>
      <c r="C30" s="455">
        <v>67.364214067962251</v>
      </c>
      <c r="D30" s="455">
        <v>32.635785932037749</v>
      </c>
      <c r="E30" s="455">
        <v>41.124046665286748</v>
      </c>
      <c r="F30" s="455">
        <v>27.659923525455319</v>
      </c>
      <c r="G30" s="456">
        <v>13.464123139831427</v>
      </c>
      <c r="H30" s="454">
        <v>203488</v>
      </c>
      <c r="I30" s="455">
        <v>67.062431199874197</v>
      </c>
      <c r="J30" s="455">
        <v>32.937568800125803</v>
      </c>
      <c r="K30" s="455">
        <v>40.700000000000003</v>
      </c>
      <c r="L30" s="455">
        <v>27.2</v>
      </c>
      <c r="M30" s="456">
        <v>13.4</v>
      </c>
    </row>
    <row r="31" spans="1:15">
      <c r="A31" s="16">
        <v>2009</v>
      </c>
      <c r="B31" s="99">
        <v>210467</v>
      </c>
      <c r="C31" s="100">
        <v>67.001952800201465</v>
      </c>
      <c r="D31" s="100">
        <v>32.998047199798535</v>
      </c>
      <c r="E31" s="100">
        <v>42.483627099510421</v>
      </c>
      <c r="F31" s="100">
        <v>28.449883340996092</v>
      </c>
      <c r="G31" s="101">
        <v>14.033743758514332</v>
      </c>
      <c r="H31" s="99">
        <v>209711</v>
      </c>
      <c r="I31" s="100">
        <v>66.892056210689958</v>
      </c>
      <c r="J31" s="100">
        <v>33.107943789310042</v>
      </c>
      <c r="K31" s="100">
        <v>42.3</v>
      </c>
      <c r="L31" s="100">
        <v>28.3</v>
      </c>
      <c r="M31" s="101">
        <v>14</v>
      </c>
    </row>
    <row r="32" spans="1:15">
      <c r="A32" s="453">
        <v>2010</v>
      </c>
      <c r="B32" s="454">
        <v>216332</v>
      </c>
      <c r="C32" s="455">
        <v>65.671745280402348</v>
      </c>
      <c r="D32" s="455">
        <v>34.328254719597652</v>
      </c>
      <c r="E32" s="455">
        <v>44.953617071733774</v>
      </c>
      <c r="F32" s="455">
        <v>29.625293528553268</v>
      </c>
      <c r="G32" s="456">
        <v>15.328323543180511</v>
      </c>
      <c r="H32" s="454">
        <v>214280</v>
      </c>
      <c r="I32" s="455">
        <v>65.380810154937464</v>
      </c>
      <c r="J32" s="455">
        <v>34.619189845062536</v>
      </c>
      <c r="K32" s="455">
        <v>44.5</v>
      </c>
      <c r="L32" s="455">
        <v>29.2</v>
      </c>
      <c r="M32" s="456">
        <v>15.3</v>
      </c>
    </row>
    <row r="33" spans="1:13" ht="12.75" customHeight="1">
      <c r="A33" s="534" t="s">
        <v>237</v>
      </c>
      <c r="B33" s="534"/>
      <c r="C33" s="534"/>
      <c r="D33" s="534"/>
      <c r="E33" s="534"/>
      <c r="F33" s="534"/>
      <c r="G33" s="534"/>
      <c r="H33" s="534"/>
      <c r="I33" s="534"/>
      <c r="J33" s="534"/>
      <c r="K33" s="534"/>
      <c r="L33" s="534"/>
      <c r="M33" s="534"/>
    </row>
    <row r="34" spans="1:13">
      <c r="A34" s="16">
        <v>1995</v>
      </c>
      <c r="B34" s="99">
        <v>157136</v>
      </c>
      <c r="C34" s="109">
        <v>79.900000000000006</v>
      </c>
      <c r="D34" s="109">
        <v>20.100000000000001</v>
      </c>
      <c r="E34" s="109">
        <v>38.1</v>
      </c>
      <c r="F34" s="109">
        <v>30.5</v>
      </c>
      <c r="G34" s="110">
        <v>7.7</v>
      </c>
      <c r="H34" s="99" t="s">
        <v>319</v>
      </c>
      <c r="I34" s="99" t="s">
        <v>319</v>
      </c>
      <c r="J34" s="99" t="s">
        <v>319</v>
      </c>
      <c r="K34" s="99" t="s">
        <v>319</v>
      </c>
      <c r="L34" s="99" t="s">
        <v>319</v>
      </c>
      <c r="M34" s="326" t="s">
        <v>319</v>
      </c>
    </row>
    <row r="35" spans="1:13">
      <c r="A35" s="453">
        <v>2000</v>
      </c>
      <c r="B35" s="454">
        <v>186377</v>
      </c>
      <c r="C35" s="458">
        <v>74.8</v>
      </c>
      <c r="D35" s="458">
        <v>25.2</v>
      </c>
      <c r="E35" s="458">
        <v>40.9</v>
      </c>
      <c r="F35" s="458">
        <v>31.2</v>
      </c>
      <c r="G35" s="459">
        <v>9.6999999999999993</v>
      </c>
      <c r="H35" s="454" t="s">
        <v>319</v>
      </c>
      <c r="I35" s="454" t="s">
        <v>319</v>
      </c>
      <c r="J35" s="454" t="s">
        <v>319</v>
      </c>
      <c r="K35" s="454" t="s">
        <v>319</v>
      </c>
      <c r="L35" s="454" t="s">
        <v>319</v>
      </c>
      <c r="M35" s="457" t="s">
        <v>319</v>
      </c>
    </row>
    <row r="36" spans="1:13" hidden="1">
      <c r="A36" s="16">
        <v>2001</v>
      </c>
      <c r="B36" s="99">
        <v>182877</v>
      </c>
      <c r="C36" s="109">
        <v>73.2</v>
      </c>
      <c r="D36" s="109">
        <v>26.8</v>
      </c>
      <c r="E36" s="109">
        <v>39.299999999999997</v>
      </c>
      <c r="F36" s="109">
        <v>28.8</v>
      </c>
      <c r="G36" s="110">
        <v>10.5</v>
      </c>
      <c r="H36" s="99"/>
      <c r="I36" s="100"/>
      <c r="J36" s="100"/>
      <c r="K36" s="100"/>
      <c r="L36" s="100"/>
      <c r="M36" s="101"/>
    </row>
    <row r="37" spans="1:13" hidden="1">
      <c r="A37" s="15">
        <v>2002</v>
      </c>
      <c r="B37" s="102">
        <v>191953</v>
      </c>
      <c r="C37" s="111">
        <v>73.7</v>
      </c>
      <c r="D37" s="111">
        <v>26.3</v>
      </c>
      <c r="E37" s="111">
        <v>41.5</v>
      </c>
      <c r="F37" s="111">
        <v>30.5</v>
      </c>
      <c r="G37" s="112">
        <v>10.9</v>
      </c>
      <c r="H37" s="102"/>
      <c r="I37" s="103"/>
      <c r="J37" s="103"/>
      <c r="K37" s="103"/>
      <c r="L37" s="103"/>
      <c r="M37" s="104"/>
    </row>
    <row r="38" spans="1:13" hidden="1">
      <c r="A38" s="16">
        <v>2003</v>
      </c>
      <c r="B38" s="99">
        <v>194376</v>
      </c>
      <c r="C38" s="109">
        <v>72.8</v>
      </c>
      <c r="D38" s="109">
        <v>27.2</v>
      </c>
      <c r="E38" s="109">
        <v>42.3</v>
      </c>
      <c r="F38" s="109">
        <v>30.8</v>
      </c>
      <c r="G38" s="110">
        <v>11.5</v>
      </c>
      <c r="H38" s="99"/>
      <c r="I38" s="100"/>
      <c r="J38" s="100"/>
      <c r="K38" s="100"/>
      <c r="L38" s="100"/>
      <c r="M38" s="101"/>
    </row>
    <row r="39" spans="1:13" hidden="1">
      <c r="A39" s="15">
        <v>2004</v>
      </c>
      <c r="B39" s="108">
        <v>203718</v>
      </c>
      <c r="C39" s="111">
        <v>72.2</v>
      </c>
      <c r="D39" s="111">
        <v>27.8</v>
      </c>
      <c r="E39" s="111">
        <v>44.7</v>
      </c>
      <c r="F39" s="111">
        <v>32.299999999999997</v>
      </c>
      <c r="G39" s="112">
        <v>12.4</v>
      </c>
      <c r="H39" s="102"/>
      <c r="I39" s="103"/>
      <c r="J39" s="103"/>
      <c r="K39" s="103"/>
      <c r="L39" s="103"/>
      <c r="M39" s="104"/>
    </row>
    <row r="40" spans="1:13">
      <c r="A40" s="16">
        <v>2005</v>
      </c>
      <c r="B40" s="99">
        <v>209724</v>
      </c>
      <c r="C40" s="100">
        <v>72</v>
      </c>
      <c r="D40" s="100">
        <v>28</v>
      </c>
      <c r="E40" s="109">
        <v>45.6</v>
      </c>
      <c r="F40" s="109">
        <v>32.799999999999997</v>
      </c>
      <c r="G40" s="110">
        <v>12.8</v>
      </c>
      <c r="H40" s="99" t="s">
        <v>319</v>
      </c>
      <c r="I40" s="99" t="s">
        <v>319</v>
      </c>
      <c r="J40" s="99" t="s">
        <v>319</v>
      </c>
      <c r="K40" s="99" t="s">
        <v>319</v>
      </c>
      <c r="L40" s="99" t="s">
        <v>319</v>
      </c>
      <c r="M40" s="326" t="s">
        <v>319</v>
      </c>
    </row>
    <row r="41" spans="1:13">
      <c r="A41" s="453">
        <v>2006</v>
      </c>
      <c r="B41" s="454">
        <v>218505</v>
      </c>
      <c r="C41" s="455">
        <v>72.150751699045784</v>
      </c>
      <c r="D41" s="455">
        <v>27.849248300954216</v>
      </c>
      <c r="E41" s="455">
        <v>46.350122284389371</v>
      </c>
      <c r="F41" s="455">
        <v>33.514477681559072</v>
      </c>
      <c r="G41" s="456">
        <v>12.835644602830291</v>
      </c>
      <c r="H41" s="454" t="s">
        <v>319</v>
      </c>
      <c r="I41" s="454" t="s">
        <v>319</v>
      </c>
      <c r="J41" s="454" t="s">
        <v>319</v>
      </c>
      <c r="K41" s="454" t="s">
        <v>319</v>
      </c>
      <c r="L41" s="454" t="s">
        <v>319</v>
      </c>
      <c r="M41" s="457" t="s">
        <v>319</v>
      </c>
    </row>
    <row r="42" spans="1:13" ht="12.75" customHeight="1">
      <c r="A42" s="17">
        <v>2007</v>
      </c>
      <c r="B42" s="99">
        <v>231484</v>
      </c>
      <c r="C42" s="106">
        <v>72.455979678941091</v>
      </c>
      <c r="D42" s="100">
        <v>27.544020321058909</v>
      </c>
      <c r="E42" s="100">
        <v>48.518507915155858</v>
      </c>
      <c r="F42" s="100">
        <v>35.15087362500099</v>
      </c>
      <c r="G42" s="101">
        <v>13.367634290154887</v>
      </c>
      <c r="H42" s="99">
        <v>226061</v>
      </c>
      <c r="I42" s="106">
        <v>71.953145389961122</v>
      </c>
      <c r="J42" s="100">
        <v>28.046854610038878</v>
      </c>
      <c r="K42" s="100">
        <v>47.4</v>
      </c>
      <c r="L42" s="109">
        <v>34.1</v>
      </c>
      <c r="M42" s="110">
        <v>13.3</v>
      </c>
    </row>
    <row r="43" spans="1:13" ht="12.75" customHeight="1">
      <c r="A43" s="453">
        <v>2008</v>
      </c>
      <c r="B43" s="454">
        <v>236131</v>
      </c>
      <c r="C43" s="455">
        <v>72.649503877085181</v>
      </c>
      <c r="D43" s="455">
        <v>27.350496122914819</v>
      </c>
      <c r="E43" s="455">
        <v>49.507755823561148</v>
      </c>
      <c r="F43" s="455">
        <v>35.959462389769158</v>
      </c>
      <c r="G43" s="456">
        <v>13.548293433791986</v>
      </c>
      <c r="H43" s="454">
        <v>233228</v>
      </c>
      <c r="I43" s="455">
        <v>72.35837892534343</v>
      </c>
      <c r="J43" s="455">
        <v>27.64162107465657</v>
      </c>
      <c r="K43" s="458">
        <v>48.9</v>
      </c>
      <c r="L43" s="458">
        <v>35.4</v>
      </c>
      <c r="M43" s="459">
        <v>13.5</v>
      </c>
    </row>
    <row r="44" spans="1:13" ht="12.75" customHeight="1">
      <c r="A44" s="16">
        <v>2009</v>
      </c>
      <c r="B44" s="99">
        <v>238577</v>
      </c>
      <c r="C44" s="106">
        <v>72.688482125267726</v>
      </c>
      <c r="D44" s="100">
        <v>27.311517874732274</v>
      </c>
      <c r="E44" s="100">
        <v>50.664495816707003</v>
      </c>
      <c r="F44" s="100">
        <v>36.768409198319489</v>
      </c>
      <c r="G44" s="101">
        <v>13.896086618387502</v>
      </c>
      <c r="H44" s="99">
        <v>236827</v>
      </c>
      <c r="I44" s="106">
        <v>72.493845718604717</v>
      </c>
      <c r="J44" s="100">
        <v>27.506154281395283</v>
      </c>
      <c r="K44" s="100">
        <v>50.3</v>
      </c>
      <c r="L44" s="100">
        <v>36.4</v>
      </c>
      <c r="M44" s="110">
        <v>13.9</v>
      </c>
    </row>
    <row r="45" spans="1:13">
      <c r="A45" s="460">
        <v>2010</v>
      </c>
      <c r="B45" s="461">
        <v>242030</v>
      </c>
      <c r="C45" s="462">
        <v>71.814651076312856</v>
      </c>
      <c r="D45" s="462">
        <v>28.185348923687144</v>
      </c>
      <c r="E45" s="463">
        <v>53.328841949534102</v>
      </c>
      <c r="F45" s="463">
        <v>38.322293450130957</v>
      </c>
      <c r="G45" s="462">
        <v>15.006548499403147</v>
      </c>
      <c r="H45" s="461">
        <v>239564</v>
      </c>
      <c r="I45" s="462">
        <v>71.561252942846167</v>
      </c>
      <c r="J45" s="462">
        <v>28.438747057153833</v>
      </c>
      <c r="K45" s="464">
        <v>52.8</v>
      </c>
      <c r="L45" s="464">
        <v>37.799999999999997</v>
      </c>
      <c r="M45" s="463">
        <v>15</v>
      </c>
    </row>
    <row r="46" spans="1:13" ht="12.75" customHeight="1">
      <c r="A46" s="527" t="s">
        <v>22</v>
      </c>
      <c r="B46" s="527"/>
      <c r="C46" s="527"/>
      <c r="D46" s="527"/>
      <c r="E46" s="527"/>
      <c r="F46" s="527"/>
      <c r="G46" s="527"/>
      <c r="H46" s="527"/>
      <c r="I46" s="527"/>
      <c r="J46" s="527"/>
      <c r="K46" s="527"/>
      <c r="L46" s="527"/>
      <c r="M46" s="527"/>
    </row>
    <row r="47" spans="1:13">
      <c r="A47" s="527" t="s">
        <v>97</v>
      </c>
      <c r="B47" s="527"/>
      <c r="C47" s="527"/>
      <c r="D47" s="527"/>
      <c r="E47" s="527"/>
      <c r="F47" s="527"/>
      <c r="G47" s="527"/>
    </row>
    <row r="48" spans="1:13" ht="12.75" customHeight="1">
      <c r="A48" s="527" t="s">
        <v>434</v>
      </c>
      <c r="B48" s="527"/>
      <c r="C48" s="527"/>
      <c r="D48" s="527"/>
      <c r="E48" s="527"/>
      <c r="F48" s="527"/>
      <c r="G48" s="527"/>
    </row>
    <row r="49" spans="1:7">
      <c r="A49" s="527" t="s">
        <v>159</v>
      </c>
      <c r="B49" s="527"/>
      <c r="C49" s="527"/>
      <c r="D49" s="527"/>
      <c r="E49" s="527"/>
      <c r="F49" s="527"/>
      <c r="G49" s="527"/>
    </row>
  </sheetData>
  <mergeCells count="23">
    <mergeCell ref="A7:M7"/>
    <mergeCell ref="A20:M20"/>
    <mergeCell ref="A33:M33"/>
    <mergeCell ref="A48:G48"/>
    <mergeCell ref="H46:M46"/>
    <mergeCell ref="C6:G6"/>
    <mergeCell ref="A49:G49"/>
    <mergeCell ref="A47:G47"/>
    <mergeCell ref="A3:A6"/>
    <mergeCell ref="B3:G3"/>
    <mergeCell ref="A46:G46"/>
    <mergeCell ref="H3:M3"/>
    <mergeCell ref="I6:M6"/>
    <mergeCell ref="A1:B1"/>
    <mergeCell ref="F4:G4"/>
    <mergeCell ref="B4:B5"/>
    <mergeCell ref="C4:D4"/>
    <mergeCell ref="E4:E5"/>
    <mergeCell ref="A2:M2"/>
    <mergeCell ref="H4:H5"/>
    <mergeCell ref="I4:J4"/>
    <mergeCell ref="K4:K5"/>
    <mergeCell ref="L4:M4"/>
  </mergeCells>
  <phoneticPr fontId="15" type="noConversion"/>
  <hyperlinks>
    <hyperlink ref="A1:B1" location="Inhalt!A1" display="Inhalt!A1"/>
  </hyperlinks>
  <pageMargins left="0.59055118110236227" right="0.59055118110236227" top="0.78740157480314965" bottom="0.59055118110236227" header="0.51181102362204722" footer="0.51181102362204722"/>
  <pageSetup paperSize="9" scale="72" orientation="portrait" r:id="rId1"/>
  <headerFooter alignWithMargins="0">
    <oddHeader>&amp;CBildung in Deutschland 2012 -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L31"/>
  <sheetViews>
    <sheetView zoomScaleNormal="100" workbookViewId="0">
      <selection sqref="A1:B1"/>
    </sheetView>
  </sheetViews>
  <sheetFormatPr baseColWidth="10" defaultRowHeight="12.75"/>
  <cols>
    <col min="1" max="1" width="37.85546875" customWidth="1"/>
    <col min="2" max="10" width="6.140625" customWidth="1"/>
  </cols>
  <sheetData>
    <row r="1" spans="1:12" ht="25.5" customHeight="1">
      <c r="A1" s="501" t="s">
        <v>292</v>
      </c>
      <c r="B1" s="501"/>
      <c r="C1" s="501"/>
      <c r="D1" s="501"/>
      <c r="E1" s="501"/>
      <c r="F1" s="501"/>
      <c r="G1" s="501"/>
      <c r="H1" s="501"/>
    </row>
    <row r="2" spans="1:12" ht="31.5" customHeight="1">
      <c r="A2" s="519" t="s">
        <v>435</v>
      </c>
      <c r="B2" s="538"/>
      <c r="C2" s="538"/>
      <c r="D2" s="538"/>
      <c r="E2" s="538"/>
      <c r="F2" s="538"/>
      <c r="G2" s="538"/>
      <c r="H2" s="538"/>
      <c r="I2" s="538"/>
      <c r="J2" s="538"/>
      <c r="K2" s="4"/>
      <c r="L2" s="4"/>
    </row>
    <row r="3" spans="1:12">
      <c r="A3" s="508" t="s">
        <v>86</v>
      </c>
      <c r="B3" s="539" t="s">
        <v>1</v>
      </c>
      <c r="C3" s="540"/>
      <c r="D3" s="540"/>
      <c r="E3" s="540"/>
      <c r="F3" s="540"/>
      <c r="G3" s="540"/>
      <c r="H3" s="540"/>
      <c r="I3" s="540"/>
      <c r="J3" s="540"/>
      <c r="K3" s="4"/>
      <c r="L3" s="4"/>
    </row>
    <row r="4" spans="1:12">
      <c r="A4" s="509"/>
      <c r="B4" s="511" t="s">
        <v>350</v>
      </c>
      <c r="C4" s="541"/>
      <c r="D4" s="541"/>
      <c r="E4" s="511" t="s">
        <v>135</v>
      </c>
      <c r="F4" s="541" t="s">
        <v>351</v>
      </c>
      <c r="G4" s="541"/>
      <c r="H4" s="511" t="s">
        <v>334</v>
      </c>
      <c r="I4" s="541"/>
      <c r="J4" s="541"/>
      <c r="K4" s="4"/>
      <c r="L4" s="4"/>
    </row>
    <row r="5" spans="1:12" ht="37.5" customHeight="1">
      <c r="A5" s="509"/>
      <c r="B5" s="173" t="s">
        <v>85</v>
      </c>
      <c r="C5" s="173" t="s">
        <v>83</v>
      </c>
      <c r="D5" s="173" t="s">
        <v>84</v>
      </c>
      <c r="E5" s="173" t="s">
        <v>85</v>
      </c>
      <c r="F5" s="173" t="s">
        <v>83</v>
      </c>
      <c r="G5" s="173" t="s">
        <v>84</v>
      </c>
      <c r="H5" s="173" t="s">
        <v>85</v>
      </c>
      <c r="I5" s="173" t="s">
        <v>83</v>
      </c>
      <c r="J5" s="229" t="s">
        <v>84</v>
      </c>
      <c r="K5" s="4"/>
      <c r="L5" s="4"/>
    </row>
    <row r="6" spans="1:12">
      <c r="A6" s="509"/>
      <c r="B6" s="536" t="s">
        <v>69</v>
      </c>
      <c r="C6" s="537"/>
      <c r="D6" s="537"/>
      <c r="E6" s="537"/>
      <c r="F6" s="537"/>
      <c r="G6" s="537"/>
      <c r="H6" s="537"/>
      <c r="I6" s="537"/>
      <c r="J6" s="537"/>
      <c r="K6" s="4"/>
      <c r="L6" s="4"/>
    </row>
    <row r="7" spans="1:12">
      <c r="A7" s="542" t="s">
        <v>110</v>
      </c>
      <c r="B7" s="542"/>
      <c r="C7" s="542"/>
      <c r="D7" s="542"/>
      <c r="E7" s="542"/>
      <c r="F7" s="542"/>
      <c r="G7" s="542"/>
      <c r="H7" s="542"/>
      <c r="I7" s="542"/>
      <c r="J7" s="542"/>
      <c r="K7" s="4"/>
      <c r="L7" s="4"/>
    </row>
    <row r="8" spans="1:12" s="38" customFormat="1" ht="12" customHeight="1">
      <c r="A8" s="97" t="s">
        <v>58</v>
      </c>
      <c r="B8" s="87">
        <v>56</v>
      </c>
      <c r="C8" s="90">
        <v>58</v>
      </c>
      <c r="D8" s="90">
        <v>53</v>
      </c>
      <c r="E8" s="87">
        <v>54</v>
      </c>
      <c r="F8" s="94">
        <v>55</v>
      </c>
      <c r="G8" s="91">
        <v>54</v>
      </c>
      <c r="H8" s="87">
        <v>61</v>
      </c>
      <c r="I8" s="90">
        <v>61</v>
      </c>
      <c r="J8" s="90">
        <v>60</v>
      </c>
      <c r="K8" s="86"/>
      <c r="L8" s="86"/>
    </row>
    <row r="9" spans="1:12" s="38" customFormat="1" ht="12" customHeight="1">
      <c r="A9" s="298" t="s">
        <v>59</v>
      </c>
      <c r="B9" s="299">
        <v>32</v>
      </c>
      <c r="C9" s="300">
        <v>33</v>
      </c>
      <c r="D9" s="300">
        <v>32</v>
      </c>
      <c r="E9" s="299">
        <v>32</v>
      </c>
      <c r="F9" s="301">
        <v>32</v>
      </c>
      <c r="G9" s="302">
        <v>32</v>
      </c>
      <c r="H9" s="299">
        <v>35</v>
      </c>
      <c r="I9" s="300">
        <v>35</v>
      </c>
      <c r="J9" s="300">
        <v>35</v>
      </c>
      <c r="K9" s="86"/>
      <c r="L9" s="86"/>
    </row>
    <row r="10" spans="1:12" s="38" customFormat="1" ht="12" customHeight="1">
      <c r="A10" s="95" t="s">
        <v>60</v>
      </c>
      <c r="B10" s="87">
        <v>52</v>
      </c>
      <c r="C10" s="90">
        <v>50</v>
      </c>
      <c r="D10" s="90">
        <v>54</v>
      </c>
      <c r="E10" s="87">
        <v>51</v>
      </c>
      <c r="F10" s="94">
        <v>46</v>
      </c>
      <c r="G10" s="91">
        <v>56</v>
      </c>
      <c r="H10" s="87">
        <v>49</v>
      </c>
      <c r="I10" s="90">
        <v>47</v>
      </c>
      <c r="J10" s="90">
        <v>51</v>
      </c>
      <c r="K10" s="86"/>
      <c r="L10" s="86"/>
    </row>
    <row r="11" spans="1:12" s="38" customFormat="1" ht="12" customHeight="1">
      <c r="A11" s="298" t="s">
        <v>61</v>
      </c>
      <c r="B11" s="299">
        <v>57</v>
      </c>
      <c r="C11" s="300">
        <v>59</v>
      </c>
      <c r="D11" s="300">
        <v>55</v>
      </c>
      <c r="E11" s="299">
        <v>56</v>
      </c>
      <c r="F11" s="301">
        <v>55</v>
      </c>
      <c r="G11" s="302">
        <v>57</v>
      </c>
      <c r="H11" s="299">
        <v>60</v>
      </c>
      <c r="I11" s="300">
        <v>61</v>
      </c>
      <c r="J11" s="300">
        <v>59</v>
      </c>
    </row>
    <row r="12" spans="1:12" s="38" customFormat="1" ht="12" customHeight="1">
      <c r="A12" s="95" t="s">
        <v>62</v>
      </c>
      <c r="B12" s="87">
        <v>51</v>
      </c>
      <c r="C12" s="90">
        <v>49</v>
      </c>
      <c r="D12" s="90">
        <v>53</v>
      </c>
      <c r="E12" s="87">
        <v>46</v>
      </c>
      <c r="F12" s="94">
        <v>43</v>
      </c>
      <c r="G12" s="91">
        <v>50</v>
      </c>
      <c r="H12" s="87">
        <v>46</v>
      </c>
      <c r="I12" s="90">
        <v>45</v>
      </c>
      <c r="J12" s="90">
        <v>48</v>
      </c>
    </row>
    <row r="13" spans="1:12" s="38" customFormat="1" ht="24" customHeight="1">
      <c r="A13" s="298" t="s">
        <v>138</v>
      </c>
      <c r="B13" s="299">
        <v>84</v>
      </c>
      <c r="C13" s="300">
        <v>85</v>
      </c>
      <c r="D13" s="300">
        <v>83</v>
      </c>
      <c r="E13" s="299">
        <v>90</v>
      </c>
      <c r="F13" s="301">
        <v>89</v>
      </c>
      <c r="G13" s="302">
        <v>91</v>
      </c>
      <c r="H13" s="299">
        <v>86</v>
      </c>
      <c r="I13" s="300">
        <v>85</v>
      </c>
      <c r="J13" s="300">
        <v>87</v>
      </c>
    </row>
    <row r="14" spans="1:12" s="38" customFormat="1" ht="12" customHeight="1">
      <c r="A14" s="95" t="s">
        <v>63</v>
      </c>
      <c r="B14" s="87">
        <v>30</v>
      </c>
      <c r="C14" s="90">
        <v>31</v>
      </c>
      <c r="D14" s="90">
        <v>27</v>
      </c>
      <c r="E14" s="90">
        <v>36</v>
      </c>
      <c r="F14" s="94">
        <v>39</v>
      </c>
      <c r="G14" s="90">
        <v>32</v>
      </c>
      <c r="H14" s="90">
        <v>35</v>
      </c>
      <c r="I14" s="90">
        <v>37</v>
      </c>
      <c r="J14" s="90">
        <v>33</v>
      </c>
    </row>
    <row r="15" spans="1:12">
      <c r="A15" s="543" t="s">
        <v>141</v>
      </c>
      <c r="B15" s="543"/>
      <c r="C15" s="543"/>
      <c r="D15" s="543"/>
      <c r="E15" s="543"/>
      <c r="F15" s="543"/>
      <c r="G15" s="543"/>
      <c r="H15" s="543"/>
      <c r="I15" s="543"/>
      <c r="J15" s="543"/>
    </row>
    <row r="16" spans="1:12" ht="24">
      <c r="A16" s="475" t="s">
        <v>64</v>
      </c>
      <c r="B16" s="476">
        <v>16</v>
      </c>
      <c r="C16" s="477">
        <v>13</v>
      </c>
      <c r="D16" s="478">
        <v>20</v>
      </c>
      <c r="E16" s="476">
        <v>18</v>
      </c>
      <c r="F16" s="479">
        <v>15</v>
      </c>
      <c r="G16" s="478">
        <v>21</v>
      </c>
      <c r="H16" s="476">
        <v>17</v>
      </c>
      <c r="I16" s="477">
        <v>14</v>
      </c>
      <c r="J16" s="477">
        <v>19</v>
      </c>
    </row>
    <row r="17" spans="1:10">
      <c r="A17" s="480" t="s">
        <v>142</v>
      </c>
      <c r="B17" s="481">
        <v>28</v>
      </c>
      <c r="C17" s="482">
        <v>27</v>
      </c>
      <c r="D17" s="483">
        <v>29</v>
      </c>
      <c r="E17" s="481">
        <v>23</v>
      </c>
      <c r="F17" s="484">
        <v>22</v>
      </c>
      <c r="G17" s="483">
        <v>25</v>
      </c>
      <c r="H17" s="481">
        <v>33</v>
      </c>
      <c r="I17" s="482">
        <v>32</v>
      </c>
      <c r="J17" s="482">
        <v>34</v>
      </c>
    </row>
    <row r="18" spans="1:10">
      <c r="A18" s="96" t="s">
        <v>65</v>
      </c>
      <c r="B18" s="476" t="s">
        <v>151</v>
      </c>
      <c r="C18" s="477" t="s">
        <v>151</v>
      </c>
      <c r="D18" s="478" t="s">
        <v>151</v>
      </c>
      <c r="E18" s="477">
        <v>43</v>
      </c>
      <c r="F18" s="479">
        <v>41</v>
      </c>
      <c r="G18" s="478">
        <v>44</v>
      </c>
      <c r="H18" s="477">
        <v>44</v>
      </c>
      <c r="I18" s="477">
        <v>43</v>
      </c>
      <c r="J18" s="477">
        <v>46</v>
      </c>
    </row>
    <row r="19" spans="1:10">
      <c r="A19" s="543" t="s">
        <v>66</v>
      </c>
      <c r="B19" s="543"/>
      <c r="C19" s="543"/>
      <c r="D19" s="543"/>
      <c r="E19" s="543"/>
      <c r="F19" s="543"/>
      <c r="G19" s="543"/>
      <c r="H19" s="543"/>
      <c r="I19" s="543"/>
      <c r="J19" s="543"/>
    </row>
    <row r="20" spans="1:10">
      <c r="A20" s="475" t="s">
        <v>143</v>
      </c>
      <c r="B20" s="476">
        <v>33</v>
      </c>
      <c r="C20" s="477">
        <v>31</v>
      </c>
      <c r="D20" s="478">
        <v>35</v>
      </c>
      <c r="E20" s="476">
        <v>26</v>
      </c>
      <c r="F20" s="479">
        <v>24</v>
      </c>
      <c r="G20" s="478">
        <v>28</v>
      </c>
      <c r="H20" s="476">
        <v>30</v>
      </c>
      <c r="I20" s="477">
        <v>27</v>
      </c>
      <c r="J20" s="477">
        <v>32</v>
      </c>
    </row>
    <row r="21" spans="1:10">
      <c r="A21" s="480" t="s">
        <v>144</v>
      </c>
      <c r="B21" s="481">
        <v>50</v>
      </c>
      <c r="C21" s="482">
        <v>49</v>
      </c>
      <c r="D21" s="483">
        <v>52</v>
      </c>
      <c r="E21" s="481">
        <v>47</v>
      </c>
      <c r="F21" s="484">
        <v>47</v>
      </c>
      <c r="G21" s="483">
        <v>47</v>
      </c>
      <c r="H21" s="481">
        <v>49</v>
      </c>
      <c r="I21" s="482">
        <v>46</v>
      </c>
      <c r="J21" s="482">
        <v>51</v>
      </c>
    </row>
    <row r="22" spans="1:10">
      <c r="A22" s="475" t="s">
        <v>145</v>
      </c>
      <c r="B22" s="476">
        <v>22</v>
      </c>
      <c r="C22" s="477">
        <v>20</v>
      </c>
      <c r="D22" s="478">
        <v>25</v>
      </c>
      <c r="E22" s="476">
        <v>24</v>
      </c>
      <c r="F22" s="479">
        <v>20</v>
      </c>
      <c r="G22" s="478">
        <v>27</v>
      </c>
      <c r="H22" s="476">
        <v>21</v>
      </c>
      <c r="I22" s="477">
        <v>19</v>
      </c>
      <c r="J22" s="477">
        <v>24</v>
      </c>
    </row>
    <row r="23" spans="1:10">
      <c r="A23" s="543" t="s">
        <v>146</v>
      </c>
      <c r="B23" s="543"/>
      <c r="C23" s="543"/>
      <c r="D23" s="543"/>
      <c r="E23" s="543"/>
      <c r="F23" s="543"/>
      <c r="G23" s="543"/>
      <c r="H23" s="543"/>
      <c r="I23" s="543"/>
      <c r="J23" s="543"/>
    </row>
    <row r="24" spans="1:10">
      <c r="A24" s="96" t="s">
        <v>147</v>
      </c>
      <c r="B24" s="476">
        <v>66</v>
      </c>
      <c r="C24" s="477">
        <v>66</v>
      </c>
      <c r="D24" s="478">
        <v>66</v>
      </c>
      <c r="E24" s="476">
        <v>65</v>
      </c>
      <c r="F24" s="479">
        <v>65</v>
      </c>
      <c r="G24" s="478">
        <v>64</v>
      </c>
      <c r="H24" s="476">
        <v>65</v>
      </c>
      <c r="I24" s="477">
        <v>63</v>
      </c>
      <c r="J24" s="477">
        <v>66</v>
      </c>
    </row>
    <row r="25" spans="1:10" ht="24">
      <c r="A25" s="480" t="s">
        <v>67</v>
      </c>
      <c r="B25" s="481">
        <v>22</v>
      </c>
      <c r="C25" s="482">
        <v>22</v>
      </c>
      <c r="D25" s="483">
        <v>23</v>
      </c>
      <c r="E25" s="481">
        <v>22</v>
      </c>
      <c r="F25" s="484">
        <v>23</v>
      </c>
      <c r="G25" s="483">
        <v>21</v>
      </c>
      <c r="H25" s="481">
        <v>22</v>
      </c>
      <c r="I25" s="482">
        <v>22</v>
      </c>
      <c r="J25" s="482">
        <v>22</v>
      </c>
    </row>
    <row r="26" spans="1:10">
      <c r="A26" s="96" t="s">
        <v>68</v>
      </c>
      <c r="B26" s="476">
        <v>49</v>
      </c>
      <c r="C26" s="477">
        <v>47</v>
      </c>
      <c r="D26" s="478">
        <v>52</v>
      </c>
      <c r="E26" s="476">
        <v>50</v>
      </c>
      <c r="F26" s="479">
        <v>49</v>
      </c>
      <c r="G26" s="478">
        <v>51</v>
      </c>
      <c r="H26" s="476">
        <v>49</v>
      </c>
      <c r="I26" s="477">
        <v>46</v>
      </c>
      <c r="J26" s="477">
        <v>51</v>
      </c>
    </row>
    <row r="27" spans="1:10" ht="24">
      <c r="A27" s="480" t="s">
        <v>148</v>
      </c>
      <c r="B27" s="481">
        <v>20</v>
      </c>
      <c r="C27" s="482">
        <v>17</v>
      </c>
      <c r="D27" s="483">
        <v>24</v>
      </c>
      <c r="E27" s="481">
        <v>19</v>
      </c>
      <c r="F27" s="484">
        <v>16</v>
      </c>
      <c r="G27" s="483">
        <v>21</v>
      </c>
      <c r="H27" s="481">
        <v>17</v>
      </c>
      <c r="I27" s="482">
        <v>16</v>
      </c>
      <c r="J27" s="482">
        <v>19</v>
      </c>
    </row>
    <row r="28" spans="1:10" ht="24">
      <c r="A28" s="96" t="s">
        <v>149</v>
      </c>
      <c r="B28" s="476">
        <v>30</v>
      </c>
      <c r="C28" s="477">
        <v>28</v>
      </c>
      <c r="D28" s="478">
        <v>32</v>
      </c>
      <c r="E28" s="476">
        <v>26</v>
      </c>
      <c r="F28" s="479">
        <v>24</v>
      </c>
      <c r="G28" s="478">
        <v>27</v>
      </c>
      <c r="H28" s="476">
        <v>27</v>
      </c>
      <c r="I28" s="477">
        <v>26</v>
      </c>
      <c r="J28" s="477">
        <v>28</v>
      </c>
    </row>
    <row r="29" spans="1:10">
      <c r="A29" s="485" t="s">
        <v>150</v>
      </c>
      <c r="B29" s="486">
        <v>37</v>
      </c>
      <c r="C29" s="487">
        <v>37</v>
      </c>
      <c r="D29" s="488">
        <v>36</v>
      </c>
      <c r="E29" s="486">
        <v>32</v>
      </c>
      <c r="F29" s="489">
        <v>32</v>
      </c>
      <c r="G29" s="488">
        <v>32</v>
      </c>
      <c r="H29" s="486">
        <v>33</v>
      </c>
      <c r="I29" s="487">
        <v>35</v>
      </c>
      <c r="J29" s="487">
        <v>31</v>
      </c>
    </row>
    <row r="30" spans="1:10">
      <c r="A30" s="505" t="s">
        <v>433</v>
      </c>
      <c r="B30" s="505"/>
      <c r="C30" s="505"/>
      <c r="D30" s="505"/>
      <c r="E30" s="505"/>
      <c r="F30" s="505"/>
      <c r="G30" s="505"/>
      <c r="H30" s="505"/>
      <c r="I30" s="505"/>
      <c r="J30" s="505"/>
    </row>
    <row r="31" spans="1:10" s="4" customFormat="1" ht="26.25" customHeight="1">
      <c r="A31" s="504" t="s">
        <v>203</v>
      </c>
      <c r="B31" s="504"/>
      <c r="C31" s="504"/>
      <c r="D31" s="504"/>
      <c r="E31" s="504"/>
      <c r="F31" s="504"/>
      <c r="G31" s="504"/>
      <c r="H31" s="504"/>
      <c r="I31" s="504"/>
      <c r="J31" s="504"/>
    </row>
  </sheetData>
  <mergeCells count="17">
    <mergeCell ref="A3:A6"/>
    <mergeCell ref="A30:J30"/>
    <mergeCell ref="A31:J31"/>
    <mergeCell ref="A7:J7"/>
    <mergeCell ref="A15:J15"/>
    <mergeCell ref="A19:J19"/>
    <mergeCell ref="A23:J23"/>
    <mergeCell ref="A1:B1"/>
    <mergeCell ref="C1:D1"/>
    <mergeCell ref="E1:F1"/>
    <mergeCell ref="G1:H1"/>
    <mergeCell ref="B6:J6"/>
    <mergeCell ref="A2:J2"/>
    <mergeCell ref="B3:J3"/>
    <mergeCell ref="B4:D4"/>
    <mergeCell ref="E4:G4"/>
    <mergeCell ref="H4:J4"/>
  </mergeCells>
  <phoneticPr fontId="45" type="noConversion"/>
  <hyperlinks>
    <hyperlink ref="A1:B1" location="Inhalt!A1" display="Inhalt!A1"/>
  </hyperlinks>
  <pageMargins left="0.59055118110236227" right="0.59055118110236227" top="0.78740157480314965" bottom="0.59055118110236227" header="0.51181102362204722" footer="0.51181102362204722"/>
  <pageSetup paperSize="9" scale="98" orientation="portrait" r:id="rId1"/>
  <headerFooter alignWithMargins="0">
    <oddHeader>&amp;CBildung in Deutschland 2012 - (Web-)Tabellen F1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pageSetUpPr fitToPage="1"/>
  </sheetPr>
  <dimension ref="A1:O30"/>
  <sheetViews>
    <sheetView zoomScaleNormal="100" workbookViewId="0">
      <selection sqref="A1:B1"/>
    </sheetView>
  </sheetViews>
  <sheetFormatPr baseColWidth="10" defaultRowHeight="12.75"/>
  <cols>
    <col min="10" max="10" width="2.140625" customWidth="1"/>
  </cols>
  <sheetData>
    <row r="1" spans="1:15" ht="25.5" customHeight="1">
      <c r="A1" s="501" t="s">
        <v>292</v>
      </c>
      <c r="B1" s="501"/>
    </row>
    <row r="2" spans="1:15" ht="26.25" customHeight="1">
      <c r="A2" s="519" t="s">
        <v>436</v>
      </c>
      <c r="B2" s="519"/>
      <c r="C2" s="519"/>
      <c r="D2" s="519"/>
      <c r="E2" s="519"/>
      <c r="F2" s="519"/>
      <c r="G2" s="519"/>
      <c r="H2" s="519"/>
      <c r="I2" s="519"/>
    </row>
    <row r="3" spans="1:15" ht="13.5">
      <c r="A3" s="551" t="s">
        <v>331</v>
      </c>
      <c r="B3" s="547" t="s">
        <v>119</v>
      </c>
      <c r="C3" s="547"/>
      <c r="D3" s="547"/>
      <c r="E3" s="515" t="s">
        <v>332</v>
      </c>
      <c r="F3" s="516"/>
      <c r="G3" s="516"/>
      <c r="H3" s="516"/>
      <c r="I3" s="516"/>
    </row>
    <row r="4" spans="1:15" ht="19.5" customHeight="1">
      <c r="A4" s="552"/>
      <c r="B4" s="548" t="s">
        <v>328</v>
      </c>
      <c r="C4" s="523" t="s">
        <v>237</v>
      </c>
      <c r="D4" s="523" t="s">
        <v>238</v>
      </c>
      <c r="E4" s="548" t="s">
        <v>328</v>
      </c>
      <c r="F4" s="523" t="s">
        <v>239</v>
      </c>
      <c r="G4" s="511" t="s">
        <v>240</v>
      </c>
      <c r="H4" s="511" t="s">
        <v>333</v>
      </c>
      <c r="I4" s="511" t="s">
        <v>425</v>
      </c>
    </row>
    <row r="5" spans="1:15" ht="19.5" customHeight="1">
      <c r="A5" s="552"/>
      <c r="B5" s="549"/>
      <c r="C5" s="550"/>
      <c r="D5" s="550"/>
      <c r="E5" s="549"/>
      <c r="F5" s="550"/>
      <c r="G5" s="554"/>
      <c r="H5" s="554"/>
      <c r="I5" s="554"/>
      <c r="K5" s="84"/>
      <c r="L5" s="89"/>
    </row>
    <row r="6" spans="1:15">
      <c r="A6" s="553"/>
      <c r="B6" s="473" t="s">
        <v>326</v>
      </c>
      <c r="C6" s="517" t="s">
        <v>327</v>
      </c>
      <c r="D6" s="518"/>
      <c r="E6" s="518"/>
      <c r="F6" s="518"/>
      <c r="G6" s="518"/>
      <c r="H6" s="518"/>
      <c r="I6" s="518"/>
      <c r="K6" s="84"/>
      <c r="L6" s="89"/>
    </row>
    <row r="7" spans="1:15">
      <c r="A7" s="544" t="s">
        <v>241</v>
      </c>
      <c r="B7" s="544"/>
      <c r="C7" s="544"/>
      <c r="D7" s="544"/>
      <c r="E7" s="544"/>
      <c r="F7" s="544"/>
      <c r="G7" s="544"/>
      <c r="H7" s="544"/>
      <c r="I7" s="544"/>
      <c r="K7" s="84"/>
      <c r="L7" s="89"/>
    </row>
    <row r="8" spans="1:15">
      <c r="A8" s="230">
        <v>1975</v>
      </c>
      <c r="B8" s="40">
        <v>163447</v>
      </c>
      <c r="C8" s="127">
        <v>36.9</v>
      </c>
      <c r="D8" s="127">
        <v>26.2</v>
      </c>
      <c r="E8" s="231" t="s">
        <v>317</v>
      </c>
      <c r="F8" s="231" t="s">
        <v>317</v>
      </c>
      <c r="G8" s="232" t="s">
        <v>317</v>
      </c>
      <c r="H8" s="125" t="s">
        <v>317</v>
      </c>
      <c r="I8" s="247" t="s">
        <v>317</v>
      </c>
    </row>
    <row r="9" spans="1:15">
      <c r="A9" s="239">
        <v>1980</v>
      </c>
      <c r="B9" s="240">
        <v>189953</v>
      </c>
      <c r="C9" s="241">
        <v>40.4</v>
      </c>
      <c r="D9" s="241">
        <v>27.2</v>
      </c>
      <c r="E9" s="241">
        <v>19.5</v>
      </c>
      <c r="F9" s="241">
        <v>22.6</v>
      </c>
      <c r="G9" s="242">
        <v>16.2</v>
      </c>
      <c r="H9" s="243" t="s">
        <v>317</v>
      </c>
      <c r="I9" s="248" t="s">
        <v>317</v>
      </c>
      <c r="K9" s="170"/>
      <c r="L9" s="37"/>
      <c r="M9" s="37"/>
      <c r="N9" s="37"/>
      <c r="O9" s="37"/>
    </row>
    <row r="10" spans="1:15">
      <c r="A10" s="230">
        <v>1985</v>
      </c>
      <c r="B10" s="40">
        <v>206823</v>
      </c>
      <c r="C10" s="127">
        <v>39.799999999999997</v>
      </c>
      <c r="D10" s="127">
        <v>30.1</v>
      </c>
      <c r="E10" s="127">
        <v>19.3</v>
      </c>
      <c r="F10" s="127">
        <v>22.6</v>
      </c>
      <c r="G10" s="128">
        <v>15.8</v>
      </c>
      <c r="H10" s="125" t="s">
        <v>317</v>
      </c>
      <c r="I10" s="247" t="s">
        <v>317</v>
      </c>
    </row>
    <row r="11" spans="1:15">
      <c r="A11" s="239">
        <v>1990</v>
      </c>
      <c r="B11" s="240">
        <v>277868</v>
      </c>
      <c r="C11" s="241">
        <v>39.4</v>
      </c>
      <c r="D11" s="241">
        <v>28.8</v>
      </c>
      <c r="E11" s="241">
        <v>30.4</v>
      </c>
      <c r="F11" s="241">
        <v>36.1</v>
      </c>
      <c r="G11" s="242">
        <v>24.5</v>
      </c>
      <c r="H11" s="243" t="s">
        <v>317</v>
      </c>
      <c r="I11" s="248" t="s">
        <v>317</v>
      </c>
    </row>
    <row r="12" spans="1:15">
      <c r="A12" s="233"/>
      <c r="B12" s="234"/>
      <c r="C12" s="234"/>
      <c r="D12" s="234"/>
      <c r="E12" s="234"/>
      <c r="F12" s="234"/>
      <c r="G12" s="235"/>
      <c r="H12" s="236"/>
      <c r="I12" s="237"/>
    </row>
    <row r="13" spans="1:15">
      <c r="A13" s="544" t="s">
        <v>392</v>
      </c>
      <c r="B13" s="544"/>
      <c r="C13" s="544"/>
      <c r="D13" s="544"/>
      <c r="E13" s="544"/>
      <c r="F13" s="544"/>
      <c r="G13" s="544"/>
      <c r="H13" s="544"/>
      <c r="I13" s="544"/>
    </row>
    <row r="14" spans="1:15">
      <c r="A14" s="230">
        <v>1995</v>
      </c>
      <c r="B14" s="40">
        <v>261427</v>
      </c>
      <c r="C14" s="127">
        <v>47.8</v>
      </c>
      <c r="D14" s="127">
        <v>31.2</v>
      </c>
      <c r="E14" s="127">
        <v>26.8</v>
      </c>
      <c r="F14" s="127">
        <v>26.6</v>
      </c>
      <c r="G14" s="128">
        <v>27</v>
      </c>
      <c r="H14" s="125" t="s">
        <v>317</v>
      </c>
      <c r="I14" s="247" t="s">
        <v>317</v>
      </c>
    </row>
    <row r="15" spans="1:15">
      <c r="A15" s="239">
        <v>1998</v>
      </c>
      <c r="B15" s="240">
        <v>271999</v>
      </c>
      <c r="C15" s="241">
        <v>48.5</v>
      </c>
      <c r="D15" s="241">
        <v>31.3</v>
      </c>
      <c r="E15" s="241">
        <v>29.2</v>
      </c>
      <c r="F15" s="241">
        <v>29.3</v>
      </c>
      <c r="G15" s="242">
        <v>29.2</v>
      </c>
      <c r="H15" s="243" t="s">
        <v>317</v>
      </c>
      <c r="I15" s="248" t="s">
        <v>317</v>
      </c>
    </row>
    <row r="16" spans="1:15">
      <c r="A16" s="230">
        <v>1999</v>
      </c>
      <c r="B16" s="40">
        <v>290983</v>
      </c>
      <c r="C16" s="127">
        <v>49.4</v>
      </c>
      <c r="D16" s="127">
        <v>31.4</v>
      </c>
      <c r="E16" s="127">
        <v>31.3</v>
      </c>
      <c r="F16" s="127">
        <v>30.9</v>
      </c>
      <c r="G16" s="128">
        <v>31.7</v>
      </c>
      <c r="H16" s="125" t="s">
        <v>317</v>
      </c>
      <c r="I16" s="247" t="s">
        <v>317</v>
      </c>
    </row>
    <row r="17" spans="1:9">
      <c r="A17" s="239">
        <v>2000</v>
      </c>
      <c r="B17" s="240">
        <v>314539</v>
      </c>
      <c r="C17" s="241">
        <v>49.2</v>
      </c>
      <c r="D17" s="241">
        <v>31.3</v>
      </c>
      <c r="E17" s="241">
        <v>33.5</v>
      </c>
      <c r="F17" s="241">
        <v>33.4</v>
      </c>
      <c r="G17" s="242">
        <v>33.6</v>
      </c>
      <c r="H17" s="243" t="s">
        <v>317</v>
      </c>
      <c r="I17" s="244">
        <v>28.6</v>
      </c>
    </row>
    <row r="18" spans="1:9">
      <c r="A18" s="230">
        <v>2001</v>
      </c>
      <c r="B18" s="40">
        <v>344659</v>
      </c>
      <c r="C18" s="127">
        <v>49.4</v>
      </c>
      <c r="D18" s="127">
        <v>31.3</v>
      </c>
      <c r="E18" s="127">
        <v>36.1</v>
      </c>
      <c r="F18" s="127">
        <v>35.9</v>
      </c>
      <c r="G18" s="128">
        <v>36.299999999999997</v>
      </c>
      <c r="H18" s="125" t="s">
        <v>317</v>
      </c>
      <c r="I18" s="247" t="s">
        <v>317</v>
      </c>
    </row>
    <row r="19" spans="1:9">
      <c r="A19" s="239">
        <v>2002</v>
      </c>
      <c r="B19" s="240">
        <v>358792</v>
      </c>
      <c r="C19" s="241">
        <v>50.6</v>
      </c>
      <c r="D19" s="241">
        <v>32</v>
      </c>
      <c r="E19" s="241">
        <v>37.1</v>
      </c>
      <c r="F19" s="241">
        <v>35.9</v>
      </c>
      <c r="G19" s="242">
        <v>38.299999999999997</v>
      </c>
      <c r="H19" s="243" t="s">
        <v>317</v>
      </c>
      <c r="I19" s="248" t="s">
        <v>317</v>
      </c>
    </row>
    <row r="20" spans="1:9">
      <c r="A20" s="230">
        <v>2003</v>
      </c>
      <c r="B20" s="40">
        <v>377395</v>
      </c>
      <c r="C20" s="127">
        <v>48.2</v>
      </c>
      <c r="D20" s="127">
        <v>32.200000000000003</v>
      </c>
      <c r="E20" s="127">
        <v>38.9</v>
      </c>
      <c r="F20" s="127">
        <v>39.5</v>
      </c>
      <c r="G20" s="128">
        <v>38.299999999999997</v>
      </c>
      <c r="H20" s="125" t="s">
        <v>317</v>
      </c>
      <c r="I20" s="247" t="s">
        <v>317</v>
      </c>
    </row>
    <row r="21" spans="1:9">
      <c r="A21" s="239">
        <v>2004</v>
      </c>
      <c r="B21" s="240">
        <v>358704</v>
      </c>
      <c r="C21" s="241">
        <v>48.8</v>
      </c>
      <c r="D21" s="241">
        <v>33.200000000000003</v>
      </c>
      <c r="E21" s="241">
        <v>37.1</v>
      </c>
      <c r="F21" s="241">
        <v>37.200000000000003</v>
      </c>
      <c r="G21" s="242">
        <v>37.1</v>
      </c>
      <c r="H21" s="243" t="s">
        <v>317</v>
      </c>
      <c r="I21" s="248" t="s">
        <v>317</v>
      </c>
    </row>
    <row r="22" spans="1:9">
      <c r="A22" s="230">
        <v>2005</v>
      </c>
      <c r="B22" s="40">
        <v>355961</v>
      </c>
      <c r="C22" s="127">
        <v>48.8</v>
      </c>
      <c r="D22" s="127">
        <v>33.1</v>
      </c>
      <c r="E22" s="127">
        <v>37</v>
      </c>
      <c r="F22" s="127">
        <v>37.1</v>
      </c>
      <c r="G22" s="128">
        <v>36.9</v>
      </c>
      <c r="H22" s="125" t="s">
        <v>317</v>
      </c>
      <c r="I22" s="126">
        <v>31</v>
      </c>
    </row>
    <row r="23" spans="1:9">
      <c r="A23" s="239">
        <v>2006</v>
      </c>
      <c r="B23" s="240">
        <v>344822</v>
      </c>
      <c r="C23" s="241">
        <v>49.4</v>
      </c>
      <c r="D23" s="241">
        <v>34</v>
      </c>
      <c r="E23" s="241">
        <v>35.700000000000003</v>
      </c>
      <c r="F23" s="241">
        <v>35.5</v>
      </c>
      <c r="G23" s="242">
        <v>35.9</v>
      </c>
      <c r="H23" s="243" t="s">
        <v>317</v>
      </c>
      <c r="I23" s="244">
        <v>30.1</v>
      </c>
    </row>
    <row r="24" spans="1:9">
      <c r="A24" s="230">
        <v>2007</v>
      </c>
      <c r="B24" s="40">
        <v>361360</v>
      </c>
      <c r="C24" s="127">
        <v>49.8</v>
      </c>
      <c r="D24" s="127">
        <v>35.200000000000003</v>
      </c>
      <c r="E24" s="127">
        <v>37.1</v>
      </c>
      <c r="F24" s="127">
        <v>36.6</v>
      </c>
      <c r="G24" s="128">
        <v>37.6</v>
      </c>
      <c r="H24" s="238">
        <v>36.799999999999997</v>
      </c>
      <c r="I24" s="238">
        <v>31.5</v>
      </c>
    </row>
    <row r="25" spans="1:9">
      <c r="A25" s="239">
        <v>2008</v>
      </c>
      <c r="B25" s="240">
        <v>396610</v>
      </c>
      <c r="C25" s="241">
        <v>49.6</v>
      </c>
      <c r="D25" s="241">
        <v>38.4</v>
      </c>
      <c r="E25" s="241">
        <v>40.299999999999997</v>
      </c>
      <c r="F25" s="241">
        <v>39.9</v>
      </c>
      <c r="G25" s="242">
        <v>40.799999999999997</v>
      </c>
      <c r="H25" s="244">
        <v>40</v>
      </c>
      <c r="I25" s="244">
        <v>34.1</v>
      </c>
    </row>
    <row r="26" spans="1:9">
      <c r="A26" s="230">
        <v>2009</v>
      </c>
      <c r="B26" s="40">
        <v>424273</v>
      </c>
      <c r="C26" s="127">
        <v>49.9</v>
      </c>
      <c r="D26" s="127">
        <v>39.1</v>
      </c>
      <c r="E26" s="127">
        <v>43</v>
      </c>
      <c r="F26" s="127">
        <v>42.2</v>
      </c>
      <c r="G26" s="128">
        <v>43.8</v>
      </c>
      <c r="H26" s="238">
        <v>42.7</v>
      </c>
      <c r="I26" s="238">
        <v>36.5</v>
      </c>
    </row>
    <row r="27" spans="1:9">
      <c r="A27" s="239">
        <v>2010</v>
      </c>
      <c r="B27" s="240">
        <v>444608</v>
      </c>
      <c r="C27" s="241">
        <v>49.5</v>
      </c>
      <c r="D27" s="241">
        <v>38.700000000000003</v>
      </c>
      <c r="E27" s="241">
        <v>45.176664183365894</v>
      </c>
      <c r="F27" s="241">
        <v>44.654434832619287</v>
      </c>
      <c r="G27" s="242">
        <v>45.757494051887647</v>
      </c>
      <c r="H27" s="319">
        <v>44.9</v>
      </c>
      <c r="I27" s="242">
        <v>38.097223688466158</v>
      </c>
    </row>
    <row r="28" spans="1:9" ht="13.5">
      <c r="A28" s="249" t="s">
        <v>152</v>
      </c>
      <c r="B28" s="40">
        <v>515833</v>
      </c>
      <c r="C28" s="127">
        <v>46.6</v>
      </c>
      <c r="D28" s="127">
        <v>38.5</v>
      </c>
      <c r="E28" s="127">
        <v>55.299509076251809</v>
      </c>
      <c r="F28" s="127">
        <v>57.268486804782185</v>
      </c>
      <c r="G28" s="128">
        <v>53.209032539886195</v>
      </c>
      <c r="H28" s="245" t="s">
        <v>317</v>
      </c>
      <c r="I28" s="246" t="s">
        <v>317</v>
      </c>
    </row>
    <row r="29" spans="1:9" ht="58.5" customHeight="1">
      <c r="A29" s="545" t="s">
        <v>463</v>
      </c>
      <c r="B29" s="545"/>
      <c r="C29" s="545"/>
      <c r="D29" s="545"/>
      <c r="E29" s="545"/>
      <c r="F29" s="545"/>
      <c r="G29" s="545"/>
      <c r="H29" s="545"/>
      <c r="I29" s="545"/>
    </row>
    <row r="30" spans="1:9" ht="12.75" customHeight="1">
      <c r="A30" s="546" t="s">
        <v>159</v>
      </c>
      <c r="B30" s="546"/>
      <c r="C30" s="546"/>
      <c r="D30" s="546"/>
      <c r="E30" s="546"/>
      <c r="F30" s="546"/>
      <c r="G30" s="546"/>
      <c r="H30" s="546"/>
      <c r="I30" s="546"/>
    </row>
  </sheetData>
  <mergeCells count="18">
    <mergeCell ref="A2:I2"/>
    <mergeCell ref="A3:A6"/>
    <mergeCell ref="G4:G5"/>
    <mergeCell ref="H4:H5"/>
    <mergeCell ref="I4:I5"/>
    <mergeCell ref="C6:I6"/>
    <mergeCell ref="E4:E5"/>
    <mergeCell ref="F4:F5"/>
    <mergeCell ref="A7:I7"/>
    <mergeCell ref="A13:I13"/>
    <mergeCell ref="A29:I29"/>
    <mergeCell ref="A30:I30"/>
    <mergeCell ref="E3:I3"/>
    <mergeCell ref="A1:B1"/>
    <mergeCell ref="B3:D3"/>
    <mergeCell ref="B4:B5"/>
    <mergeCell ref="C4:C5"/>
    <mergeCell ref="D4:D5"/>
  </mergeCells>
  <phoneticPr fontId="15" type="noConversion"/>
  <hyperlinks>
    <hyperlink ref="A1" location="Inhalt!A1" display="Zurück zum Inhalt"/>
  </hyperlinks>
  <pageMargins left="0.59055118110236227" right="0.59055118110236227" top="0.78740157480314965" bottom="0.59055118110236227" header="0.51181102362204722" footer="0.51181102362204722"/>
  <pageSetup paperSize="9" scale="87" orientation="portrait" r:id="rId1"/>
  <headerFooter alignWithMargins="0">
    <oddHeader>&amp;CBildung in Deutschland 2012 - (Web-)Tabellen F1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W17"/>
  <sheetViews>
    <sheetView zoomScaleNormal="100" workbookViewId="0">
      <selection sqref="A1:B1"/>
    </sheetView>
  </sheetViews>
  <sheetFormatPr baseColWidth="10" defaultRowHeight="12.75"/>
  <cols>
    <col min="1" max="1" width="25.7109375" customWidth="1"/>
    <col min="2" max="19" width="5" customWidth="1"/>
  </cols>
  <sheetData>
    <row r="1" spans="1:23" ht="25.5" customHeight="1">
      <c r="A1" s="501" t="s">
        <v>292</v>
      </c>
      <c r="B1" s="501"/>
    </row>
    <row r="2" spans="1:23" ht="30" customHeight="1">
      <c r="A2" s="562" t="s">
        <v>437</v>
      </c>
      <c r="B2" s="562"/>
      <c r="C2" s="562"/>
      <c r="D2" s="562"/>
      <c r="E2" s="562"/>
      <c r="F2" s="562"/>
      <c r="G2" s="562"/>
      <c r="H2" s="562"/>
      <c r="I2" s="562"/>
      <c r="J2" s="562"/>
      <c r="K2" s="562"/>
      <c r="L2" s="562"/>
      <c r="M2" s="562"/>
      <c r="N2" s="562"/>
      <c r="O2" s="562"/>
      <c r="P2" s="562"/>
      <c r="Q2" s="562"/>
      <c r="R2" s="562"/>
      <c r="S2" s="562"/>
    </row>
    <row r="3" spans="1:23" s="14" customFormat="1">
      <c r="A3" s="559" t="s">
        <v>273</v>
      </c>
      <c r="B3" s="555" t="s">
        <v>328</v>
      </c>
      <c r="C3" s="556"/>
      <c r="D3" s="556"/>
      <c r="E3" s="556"/>
      <c r="F3" s="556"/>
      <c r="G3" s="557"/>
      <c r="H3" s="555" t="s">
        <v>274</v>
      </c>
      <c r="I3" s="556"/>
      <c r="J3" s="556"/>
      <c r="K3" s="556"/>
      <c r="L3" s="556"/>
      <c r="M3" s="557"/>
      <c r="N3" s="555" t="s">
        <v>235</v>
      </c>
      <c r="O3" s="556"/>
      <c r="P3" s="556"/>
      <c r="Q3" s="556"/>
      <c r="R3" s="556"/>
      <c r="S3" s="558"/>
      <c r="U3"/>
      <c r="V3"/>
      <c r="W3"/>
    </row>
    <row r="4" spans="1:23" s="14" customFormat="1">
      <c r="A4" s="531"/>
      <c r="B4" s="201">
        <v>1995</v>
      </c>
      <c r="C4" s="201">
        <v>2000</v>
      </c>
      <c r="D4" s="201">
        <v>2005</v>
      </c>
      <c r="E4" s="201">
        <v>2008</v>
      </c>
      <c r="F4" s="201">
        <v>2009</v>
      </c>
      <c r="G4" s="201">
        <v>2010</v>
      </c>
      <c r="H4" s="201">
        <v>1995</v>
      </c>
      <c r="I4" s="201">
        <v>2000</v>
      </c>
      <c r="J4" s="201">
        <v>2005</v>
      </c>
      <c r="K4" s="201">
        <v>2008</v>
      </c>
      <c r="L4" s="201">
        <v>2009</v>
      </c>
      <c r="M4" s="201">
        <v>2010</v>
      </c>
      <c r="N4" s="201">
        <v>1995</v>
      </c>
      <c r="O4" s="201">
        <v>2000</v>
      </c>
      <c r="P4" s="201">
        <v>2005</v>
      </c>
      <c r="Q4" s="201">
        <v>2008</v>
      </c>
      <c r="R4" s="201">
        <v>2009</v>
      </c>
      <c r="S4" s="202">
        <v>2010</v>
      </c>
      <c r="U4"/>
      <c r="V4"/>
      <c r="W4"/>
    </row>
    <row r="5" spans="1:23">
      <c r="A5" s="532"/>
      <c r="B5" s="560" t="s">
        <v>327</v>
      </c>
      <c r="C5" s="561"/>
      <c r="D5" s="561"/>
      <c r="E5" s="561"/>
      <c r="F5" s="561"/>
      <c r="G5" s="561"/>
      <c r="H5" s="561"/>
      <c r="I5" s="561"/>
      <c r="J5" s="561"/>
      <c r="K5" s="561"/>
      <c r="L5" s="561"/>
      <c r="M5" s="561"/>
      <c r="N5" s="561"/>
      <c r="O5" s="561"/>
      <c r="P5" s="561"/>
      <c r="Q5" s="561"/>
      <c r="R5" s="561"/>
      <c r="S5" s="472"/>
      <c r="U5" s="84"/>
      <c r="V5" s="89"/>
    </row>
    <row r="6" spans="1:23" ht="24">
      <c r="A6" s="31" t="s">
        <v>236</v>
      </c>
      <c r="B6" s="335">
        <v>77.099999999999994</v>
      </c>
      <c r="C6" s="335">
        <v>81.599999999999994</v>
      </c>
      <c r="D6" s="335">
        <v>76.900000000000006</v>
      </c>
      <c r="E6" s="335">
        <v>77.900000000000006</v>
      </c>
      <c r="F6" s="335">
        <v>76.863503721433489</v>
      </c>
      <c r="G6" s="336">
        <v>75.737632414421796</v>
      </c>
      <c r="H6" s="335">
        <v>90</v>
      </c>
      <c r="I6" s="335">
        <v>93.4</v>
      </c>
      <c r="J6" s="335">
        <v>92.1</v>
      </c>
      <c r="K6" s="335">
        <v>91.4</v>
      </c>
      <c r="L6" s="335">
        <v>91.497104606067055</v>
      </c>
      <c r="M6" s="336" t="s">
        <v>42</v>
      </c>
      <c r="N6" s="335">
        <v>44.6</v>
      </c>
      <c r="O6" s="335">
        <v>55.2</v>
      </c>
      <c r="P6" s="335">
        <v>46</v>
      </c>
      <c r="Q6" s="335">
        <v>55.8</v>
      </c>
      <c r="R6" s="335">
        <v>53.272524837273039</v>
      </c>
      <c r="S6" s="405">
        <v>52.115140608543499</v>
      </c>
      <c r="U6" s="84"/>
      <c r="V6" s="89"/>
    </row>
    <row r="7" spans="1:23" ht="24">
      <c r="A7" s="203" t="s">
        <v>115</v>
      </c>
      <c r="B7" s="337">
        <v>3.3</v>
      </c>
      <c r="C7" s="337">
        <v>3.2</v>
      </c>
      <c r="D7" s="337">
        <v>5.4</v>
      </c>
      <c r="E7" s="337">
        <v>5.4</v>
      </c>
      <c r="F7" s="337">
        <v>5.7369094068657995</v>
      </c>
      <c r="G7" s="337">
        <v>5.8601829440794644</v>
      </c>
      <c r="H7" s="337">
        <v>1.2</v>
      </c>
      <c r="I7" s="337">
        <v>1</v>
      </c>
      <c r="J7" s="337">
        <v>1.9</v>
      </c>
      <c r="K7" s="337">
        <v>1.6</v>
      </c>
      <c r="L7" s="337">
        <v>1.6208893375126174</v>
      </c>
      <c r="M7" s="337">
        <v>1.6461905268113413</v>
      </c>
      <c r="N7" s="337">
        <v>8.6</v>
      </c>
      <c r="O7" s="337">
        <v>8</v>
      </c>
      <c r="P7" s="337">
        <v>12.4</v>
      </c>
      <c r="Q7" s="337">
        <v>11.7</v>
      </c>
      <c r="R7" s="337">
        <v>12.37238780404248</v>
      </c>
      <c r="S7" s="406">
        <v>12.763822429364009</v>
      </c>
      <c r="U7" s="84"/>
      <c r="V7" s="89"/>
    </row>
    <row r="8" spans="1:23">
      <c r="A8" s="32" t="s">
        <v>116</v>
      </c>
      <c r="B8" s="338">
        <v>11.9</v>
      </c>
      <c r="C8" s="338">
        <v>9.4</v>
      </c>
      <c r="D8" s="338">
        <v>11.2</v>
      </c>
      <c r="E8" s="338">
        <v>9.1999999999999993</v>
      </c>
      <c r="F8" s="338">
        <v>9.535722482704351</v>
      </c>
      <c r="G8" s="339">
        <v>9.9399616508974322</v>
      </c>
      <c r="H8" s="338">
        <v>1.9</v>
      </c>
      <c r="I8" s="338">
        <v>1</v>
      </c>
      <c r="J8" s="338">
        <v>1.2</v>
      </c>
      <c r="K8" s="338">
        <v>1.2</v>
      </c>
      <c r="L8" s="338">
        <v>1.5619189289698772</v>
      </c>
      <c r="M8" s="339">
        <v>1.9504219249090089</v>
      </c>
      <c r="N8" s="338">
        <v>37.200000000000003</v>
      </c>
      <c r="O8" s="338">
        <v>28.2</v>
      </c>
      <c r="P8" s="338">
        <v>31.6</v>
      </c>
      <c r="Q8" s="338">
        <v>22.5</v>
      </c>
      <c r="R8" s="338">
        <v>22.39037341555327</v>
      </c>
      <c r="S8" s="407">
        <v>23.028951012995201</v>
      </c>
    </row>
    <row r="9" spans="1:23" ht="13.5">
      <c r="A9" s="203" t="s">
        <v>160</v>
      </c>
      <c r="B9" s="337">
        <v>3.8</v>
      </c>
      <c r="C9" s="337">
        <v>2.6</v>
      </c>
      <c r="D9" s="337">
        <v>3.3</v>
      </c>
      <c r="E9" s="337">
        <v>3.3</v>
      </c>
      <c r="F9" s="337">
        <v>3.4447031050198369</v>
      </c>
      <c r="G9" s="337">
        <v>3.6425360701599976</v>
      </c>
      <c r="H9" s="337">
        <v>3.3</v>
      </c>
      <c r="I9" s="337">
        <v>1.8</v>
      </c>
      <c r="J9" s="337">
        <v>2.1</v>
      </c>
      <c r="K9" s="337">
        <v>2.1</v>
      </c>
      <c r="L9" s="337">
        <v>2.0990277851564576</v>
      </c>
      <c r="M9" s="337">
        <v>1.9</v>
      </c>
      <c r="N9" s="337">
        <v>5.2</v>
      </c>
      <c r="O9" s="337">
        <v>4.4000000000000004</v>
      </c>
      <c r="P9" s="337">
        <v>5.6</v>
      </c>
      <c r="Q9" s="337">
        <v>5.0999999999999996</v>
      </c>
      <c r="R9" s="337">
        <v>5.6140801644398763</v>
      </c>
      <c r="S9" s="406">
        <v>6.25461300514998</v>
      </c>
    </row>
    <row r="10" spans="1:23" ht="13.5">
      <c r="A10" s="32" t="s">
        <v>161</v>
      </c>
      <c r="B10" s="338">
        <v>0.5</v>
      </c>
      <c r="C10" s="338">
        <v>0.7</v>
      </c>
      <c r="D10" s="338">
        <v>1</v>
      </c>
      <c r="E10" s="338">
        <v>1.1000000000000001</v>
      </c>
      <c r="F10" s="338">
        <v>1.3528312403685367</v>
      </c>
      <c r="G10" s="339">
        <v>2.1418916795020904</v>
      </c>
      <c r="H10" s="338">
        <v>0.4</v>
      </c>
      <c r="I10" s="338">
        <v>0.5</v>
      </c>
      <c r="J10" s="338">
        <v>0.6</v>
      </c>
      <c r="K10" s="338">
        <v>0.6</v>
      </c>
      <c r="L10" s="338">
        <v>0.62423630664612439</v>
      </c>
      <c r="M10" s="339">
        <v>1.9367542913838225</v>
      </c>
      <c r="N10" s="338">
        <v>0.5</v>
      </c>
      <c r="O10" s="338">
        <v>1.1000000000000001</v>
      </c>
      <c r="P10" s="338">
        <v>1.9</v>
      </c>
      <c r="Q10" s="338">
        <v>1.8</v>
      </c>
      <c r="R10" s="338">
        <v>2.527406646111682</v>
      </c>
      <c r="S10" s="407">
        <v>2.4779612383171759</v>
      </c>
    </row>
    <row r="11" spans="1:23">
      <c r="A11" s="203" t="s">
        <v>275</v>
      </c>
      <c r="B11" s="337">
        <v>0.3</v>
      </c>
      <c r="C11" s="337">
        <v>0.2</v>
      </c>
      <c r="D11" s="337">
        <v>0.2</v>
      </c>
      <c r="E11" s="337">
        <v>0.2</v>
      </c>
      <c r="F11" s="337">
        <v>0.1347585166726778</v>
      </c>
      <c r="G11" s="337">
        <v>0.13547920661364851</v>
      </c>
      <c r="H11" s="337">
        <v>0.4</v>
      </c>
      <c r="I11" s="337">
        <v>0.3</v>
      </c>
      <c r="J11" s="337">
        <v>0.2</v>
      </c>
      <c r="K11" s="337">
        <v>0.2</v>
      </c>
      <c r="L11" s="337">
        <v>0.18966158423205653</v>
      </c>
      <c r="M11" s="337">
        <v>0.18021027907282824</v>
      </c>
      <c r="N11" s="337">
        <v>0.1</v>
      </c>
      <c r="O11" s="337">
        <v>0</v>
      </c>
      <c r="P11" s="337">
        <v>0</v>
      </c>
      <c r="Q11" s="337">
        <v>0</v>
      </c>
      <c r="R11" s="337">
        <v>4.6248715313463515E-2</v>
      </c>
      <c r="S11" s="406">
        <v>6.2197822246917063E-2</v>
      </c>
    </row>
    <row r="12" spans="1:23" ht="36">
      <c r="A12" s="32" t="s">
        <v>276</v>
      </c>
      <c r="B12" s="338">
        <v>0.9</v>
      </c>
      <c r="C12" s="338">
        <v>1</v>
      </c>
      <c r="D12" s="338">
        <v>1.1000000000000001</v>
      </c>
      <c r="E12" s="338">
        <v>1.1000000000000001</v>
      </c>
      <c r="F12" s="338">
        <v>1.1446276927112364</v>
      </c>
      <c r="G12" s="339">
        <v>1.1394712853236098</v>
      </c>
      <c r="H12" s="338">
        <v>1</v>
      </c>
      <c r="I12" s="338">
        <v>1.1000000000000001</v>
      </c>
      <c r="J12" s="338">
        <v>1.2</v>
      </c>
      <c r="K12" s="338">
        <v>1.2</v>
      </c>
      <c r="L12" s="338">
        <v>1.3589757211921585</v>
      </c>
      <c r="M12" s="339">
        <v>1.3839744465873944</v>
      </c>
      <c r="N12" s="338">
        <v>0.8</v>
      </c>
      <c r="O12" s="338">
        <v>0.7</v>
      </c>
      <c r="P12" s="338">
        <v>1</v>
      </c>
      <c r="Q12" s="338">
        <v>0.8</v>
      </c>
      <c r="R12" s="338">
        <v>0.79907502569373079</v>
      </c>
      <c r="S12" s="407">
        <v>0.73891012829337466</v>
      </c>
    </row>
    <row r="13" spans="1:23">
      <c r="A13" s="204" t="s">
        <v>205</v>
      </c>
      <c r="B13" s="340">
        <v>2.1</v>
      </c>
      <c r="C13" s="340">
        <v>1.4</v>
      </c>
      <c r="D13" s="340">
        <v>0.9</v>
      </c>
      <c r="E13" s="340">
        <v>1.9</v>
      </c>
      <c r="F13" s="340">
        <v>1.7869438342240731</v>
      </c>
      <c r="G13" s="340">
        <v>1.5028447490019803</v>
      </c>
      <c r="H13" s="340">
        <v>1.7</v>
      </c>
      <c r="I13" s="340">
        <v>0.9</v>
      </c>
      <c r="J13" s="340">
        <v>0.7</v>
      </c>
      <c r="K13" s="340">
        <v>1.7</v>
      </c>
      <c r="L13" s="340">
        <v>1.0481857302236626</v>
      </c>
      <c r="M13" s="340">
        <v>0.85852986884133908</v>
      </c>
      <c r="N13" s="340">
        <v>2.9</v>
      </c>
      <c r="O13" s="340">
        <v>2.4</v>
      </c>
      <c r="P13" s="340">
        <v>1.5</v>
      </c>
      <c r="Q13" s="340">
        <v>2.2000000000000002</v>
      </c>
      <c r="R13" s="340">
        <v>2.9779033915724562</v>
      </c>
      <c r="S13" s="408">
        <v>2.5584037550898553</v>
      </c>
    </row>
    <row r="14" spans="1:23">
      <c r="A14" s="521" t="s">
        <v>277</v>
      </c>
      <c r="B14" s="521"/>
      <c r="C14" s="521"/>
      <c r="D14" s="521"/>
      <c r="E14" s="521"/>
      <c r="F14" s="521"/>
      <c r="G14" s="521"/>
      <c r="H14" s="521"/>
      <c r="I14" s="521"/>
      <c r="J14" s="521"/>
      <c r="K14" s="521"/>
      <c r="L14" s="521"/>
      <c r="M14" s="521"/>
      <c r="N14" s="521"/>
      <c r="O14" s="521"/>
      <c r="P14" s="521"/>
      <c r="Q14" s="521"/>
      <c r="R14" s="521"/>
      <c r="S14" s="521"/>
    </row>
    <row r="15" spans="1:23">
      <c r="A15" s="521" t="s">
        <v>278</v>
      </c>
      <c r="B15" s="521"/>
      <c r="C15" s="521"/>
      <c r="D15" s="521"/>
      <c r="E15" s="521"/>
      <c r="F15" s="521"/>
      <c r="G15" s="521"/>
      <c r="H15" s="521"/>
      <c r="I15" s="521"/>
      <c r="J15" s="521"/>
      <c r="K15" s="521"/>
      <c r="L15" s="521"/>
      <c r="M15" s="521"/>
      <c r="N15" s="521"/>
      <c r="O15" s="521"/>
      <c r="P15" s="521"/>
      <c r="Q15" s="521"/>
      <c r="R15" s="521"/>
      <c r="S15" s="521"/>
    </row>
    <row r="16" spans="1:23">
      <c r="A16" s="521" t="s">
        <v>153</v>
      </c>
      <c r="B16" s="521"/>
      <c r="C16" s="521"/>
      <c r="D16" s="521"/>
      <c r="E16" s="521"/>
      <c r="F16" s="521"/>
      <c r="G16" s="521"/>
      <c r="H16" s="521"/>
      <c r="I16" s="521"/>
      <c r="J16" s="521"/>
      <c r="K16" s="521"/>
      <c r="L16" s="521"/>
      <c r="M16" s="521"/>
      <c r="N16" s="521"/>
      <c r="O16" s="521"/>
      <c r="P16" s="521"/>
      <c r="Q16" s="521"/>
      <c r="R16" s="521"/>
      <c r="S16" s="521"/>
    </row>
    <row r="17" spans="1:19" ht="12.75" customHeight="1">
      <c r="A17" s="521" t="s">
        <v>159</v>
      </c>
      <c r="B17" s="521"/>
      <c r="C17" s="521"/>
      <c r="D17" s="521"/>
      <c r="E17" s="521"/>
      <c r="F17" s="521"/>
      <c r="G17" s="521"/>
      <c r="H17" s="521"/>
      <c r="I17" s="521"/>
      <c r="J17" s="521"/>
      <c r="K17" s="521"/>
      <c r="L17" s="521"/>
      <c r="M17" s="521"/>
      <c r="N17" s="521"/>
      <c r="O17" s="521"/>
      <c r="P17" s="521"/>
      <c r="Q17" s="521"/>
      <c r="R17" s="521"/>
      <c r="S17" s="521"/>
    </row>
  </sheetData>
  <mergeCells count="11">
    <mergeCell ref="A17:S17"/>
    <mergeCell ref="A3:A5"/>
    <mergeCell ref="B5:R5"/>
    <mergeCell ref="A16:S16"/>
    <mergeCell ref="A2:S2"/>
    <mergeCell ref="A1:B1"/>
    <mergeCell ref="A14:S14"/>
    <mergeCell ref="A15:S15"/>
    <mergeCell ref="B3:G3"/>
    <mergeCell ref="H3:M3"/>
    <mergeCell ref="N3:S3"/>
  </mergeCells>
  <phoneticPr fontId="15" type="noConversion"/>
  <hyperlinks>
    <hyperlink ref="A1" location="Inhalt!A1" display="Zurück zum Inhalt"/>
  </hyperlinks>
  <pageMargins left="0.59055118110236227" right="0.59055118110236227" top="0.78740157480314965" bottom="0.59055118110236227" header="0.51181102362204722" footer="0.51181102362204722"/>
  <pageSetup paperSize="9" scale="79" orientation="portrait" r:id="rId1"/>
  <headerFooter alignWithMargins="0">
    <oddHeader>&amp;CBildung in Deutschland 2012 -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enableFormatConditionsCalculation="0">
    <pageSetUpPr fitToPage="1"/>
  </sheetPr>
  <dimension ref="A1:Q60"/>
  <sheetViews>
    <sheetView zoomScaleNormal="100" workbookViewId="0">
      <selection sqref="A1:C1"/>
    </sheetView>
  </sheetViews>
  <sheetFormatPr baseColWidth="10" defaultRowHeight="12.75"/>
  <cols>
    <col min="1" max="1" width="5" bestFit="1" customWidth="1"/>
    <col min="2" max="6" width="9.7109375" customWidth="1"/>
    <col min="7" max="7" width="10.28515625" customWidth="1"/>
    <col min="8" max="8" width="9.7109375" customWidth="1"/>
  </cols>
  <sheetData>
    <row r="1" spans="1:17" ht="25.5" customHeight="1">
      <c r="A1" s="501" t="s">
        <v>292</v>
      </c>
      <c r="B1" s="501"/>
      <c r="C1" s="501"/>
    </row>
    <row r="2" spans="1:17" ht="33.75" customHeight="1">
      <c r="A2" s="566" t="s">
        <v>24</v>
      </c>
      <c r="B2" s="567"/>
      <c r="C2" s="567"/>
      <c r="D2" s="567"/>
      <c r="E2" s="567"/>
      <c r="F2" s="567"/>
      <c r="G2" s="567"/>
      <c r="H2" s="568"/>
    </row>
    <row r="3" spans="1:17" ht="12.75" customHeight="1">
      <c r="A3" s="559" t="s">
        <v>325</v>
      </c>
      <c r="B3" s="524" t="s">
        <v>381</v>
      </c>
      <c r="C3" s="512" t="s">
        <v>380</v>
      </c>
      <c r="D3" s="512"/>
      <c r="E3" s="512"/>
      <c r="F3" s="512"/>
      <c r="G3" s="533"/>
      <c r="H3" s="559" t="s">
        <v>379</v>
      </c>
      <c r="I3" s="4"/>
    </row>
    <row r="4" spans="1:17" ht="40.5" customHeight="1">
      <c r="A4" s="531"/>
      <c r="B4" s="565"/>
      <c r="C4" s="207" t="s">
        <v>250</v>
      </c>
      <c r="D4" s="201" t="s">
        <v>251</v>
      </c>
      <c r="E4" s="201" t="s">
        <v>252</v>
      </c>
      <c r="F4" s="201" t="s">
        <v>253</v>
      </c>
      <c r="G4" s="201" t="s">
        <v>254</v>
      </c>
      <c r="H4" s="571"/>
      <c r="I4" s="4"/>
    </row>
    <row r="5" spans="1:17" ht="11.85" customHeight="1">
      <c r="A5" s="532"/>
      <c r="B5" s="470" t="s">
        <v>326</v>
      </c>
      <c r="C5" s="529" t="s">
        <v>327</v>
      </c>
      <c r="D5" s="569"/>
      <c r="E5" s="569"/>
      <c r="F5" s="569"/>
      <c r="G5" s="570"/>
      <c r="H5" s="471" t="s">
        <v>378</v>
      </c>
      <c r="I5" s="4"/>
      <c r="J5" s="84"/>
      <c r="K5" s="168"/>
    </row>
    <row r="6" spans="1:17" ht="11.85" customHeight="1">
      <c r="A6" s="542" t="s">
        <v>328</v>
      </c>
      <c r="B6" s="542"/>
      <c r="C6" s="542"/>
      <c r="D6" s="542"/>
      <c r="E6" s="542"/>
      <c r="F6" s="542"/>
      <c r="G6" s="542"/>
      <c r="H6" s="542"/>
      <c r="I6" s="4"/>
      <c r="J6" s="84"/>
      <c r="K6" s="168"/>
    </row>
    <row r="7" spans="1:17" ht="11.85" customHeight="1">
      <c r="A7" s="34">
        <v>1980</v>
      </c>
      <c r="B7" s="115">
        <v>220541</v>
      </c>
      <c r="C7" s="113">
        <v>37.5</v>
      </c>
      <c r="D7" s="113">
        <v>24.1</v>
      </c>
      <c r="E7" s="113">
        <v>12.6</v>
      </c>
      <c r="F7" s="113">
        <v>4.0999999999999996</v>
      </c>
      <c r="G7" s="113">
        <v>8.8000000000000007</v>
      </c>
      <c r="H7" s="411">
        <v>192101</v>
      </c>
      <c r="I7" s="4"/>
      <c r="J7" s="84"/>
      <c r="K7" s="89"/>
    </row>
    <row r="8" spans="1:17" ht="11.85" hidden="1" customHeight="1">
      <c r="A8" s="24">
        <v>1985</v>
      </c>
      <c r="B8" s="116">
        <v>298080</v>
      </c>
      <c r="C8" s="114">
        <v>26.5</v>
      </c>
      <c r="D8" s="114">
        <v>18.8</v>
      </c>
      <c r="E8" s="114">
        <v>12.3</v>
      </c>
      <c r="F8" s="114">
        <v>6.2</v>
      </c>
      <c r="G8" s="114">
        <v>14.6</v>
      </c>
      <c r="H8" s="412">
        <v>233734</v>
      </c>
      <c r="I8" s="4"/>
    </row>
    <row r="9" spans="1:17" ht="11.85" customHeight="1">
      <c r="A9" s="191">
        <v>1990</v>
      </c>
      <c r="B9" s="208">
        <v>274750</v>
      </c>
      <c r="C9" s="209">
        <v>33</v>
      </c>
      <c r="D9" s="209">
        <v>23.9</v>
      </c>
      <c r="E9" s="209">
        <v>9.8000000000000007</v>
      </c>
      <c r="F9" s="209">
        <v>6.4</v>
      </c>
      <c r="G9" s="209">
        <v>11.3</v>
      </c>
      <c r="H9" s="413">
        <v>231990</v>
      </c>
      <c r="I9" s="4"/>
      <c r="J9" s="424"/>
      <c r="K9" s="37"/>
      <c r="L9" s="37"/>
      <c r="M9" s="37"/>
      <c r="N9" s="37"/>
      <c r="O9" s="37"/>
      <c r="P9" s="37"/>
      <c r="Q9" s="37"/>
    </row>
    <row r="10" spans="1:17" ht="11.85" customHeight="1">
      <c r="A10" s="211">
        <v>1995</v>
      </c>
      <c r="B10" s="205">
        <v>307772</v>
      </c>
      <c r="C10" s="206">
        <v>29.8</v>
      </c>
      <c r="D10" s="206">
        <v>24</v>
      </c>
      <c r="E10" s="206">
        <v>7.3</v>
      </c>
      <c r="F10" s="206">
        <v>4.8</v>
      </c>
      <c r="G10" s="206">
        <v>10.8</v>
      </c>
      <c r="H10" s="414">
        <v>236111</v>
      </c>
      <c r="I10" s="4"/>
    </row>
    <row r="11" spans="1:17" ht="11.85" customHeight="1">
      <c r="A11" s="191">
        <v>2000</v>
      </c>
      <c r="B11" s="208">
        <v>347539</v>
      </c>
      <c r="C11" s="209">
        <v>29.8</v>
      </c>
      <c r="D11" s="209">
        <v>28.1</v>
      </c>
      <c r="E11" s="209">
        <v>6.5</v>
      </c>
      <c r="F11" s="209">
        <v>5</v>
      </c>
      <c r="G11" s="209">
        <v>9.3000000000000007</v>
      </c>
      <c r="H11" s="413">
        <v>273509</v>
      </c>
      <c r="I11" s="4"/>
    </row>
    <row r="12" spans="1:17" ht="11.85" customHeight="1">
      <c r="A12" s="211">
        <v>2005</v>
      </c>
      <c r="B12" s="205">
        <v>399372</v>
      </c>
      <c r="C12" s="206">
        <v>36.1</v>
      </c>
      <c r="D12" s="206">
        <v>22.2</v>
      </c>
      <c r="E12" s="206">
        <v>4.9000000000000004</v>
      </c>
      <c r="F12" s="206">
        <v>4.0999999999999996</v>
      </c>
      <c r="G12" s="206">
        <v>5.2</v>
      </c>
      <c r="H12" s="414">
        <v>289498</v>
      </c>
      <c r="I12" s="4"/>
    </row>
    <row r="13" spans="1:17" ht="11.25" hidden="1" customHeight="1">
      <c r="A13" s="33">
        <v>2006</v>
      </c>
      <c r="B13" s="115">
        <v>415008</v>
      </c>
      <c r="C13" s="113">
        <v>34.200000000000003</v>
      </c>
      <c r="D13" s="113">
        <v>22.7</v>
      </c>
      <c r="E13" s="113">
        <v>5.2</v>
      </c>
      <c r="F13" s="113">
        <v>4.4000000000000004</v>
      </c>
      <c r="G13" s="113" t="s">
        <v>291</v>
      </c>
      <c r="H13" s="411">
        <v>276271</v>
      </c>
      <c r="I13" s="4"/>
    </row>
    <row r="14" spans="1:17" ht="11.85" customHeight="1">
      <c r="A14" s="191">
        <v>2007</v>
      </c>
      <c r="B14" s="208">
        <v>434181</v>
      </c>
      <c r="C14" s="209">
        <v>34.200000000000003</v>
      </c>
      <c r="D14" s="209">
        <v>23.8</v>
      </c>
      <c r="E14" s="209">
        <v>5.4</v>
      </c>
      <c r="F14" s="209">
        <v>4.4000000000000004</v>
      </c>
      <c r="G14" s="209" t="s">
        <v>291</v>
      </c>
      <c r="H14" s="413">
        <v>294249</v>
      </c>
      <c r="I14" s="4"/>
    </row>
    <row r="15" spans="1:17" ht="11.85" customHeight="1">
      <c r="A15" s="33">
        <v>2008</v>
      </c>
      <c r="B15" s="115">
        <v>442091</v>
      </c>
      <c r="C15" s="113">
        <v>36</v>
      </c>
      <c r="D15" s="113">
        <v>24.6</v>
      </c>
      <c r="E15" s="113">
        <v>5.2</v>
      </c>
      <c r="F15" s="113" t="s">
        <v>291</v>
      </c>
      <c r="G15" s="113" t="s">
        <v>291</v>
      </c>
      <c r="H15" s="411">
        <v>290805</v>
      </c>
      <c r="I15" s="4"/>
    </row>
    <row r="16" spans="1:17" ht="11.25" customHeight="1">
      <c r="A16" s="191">
        <v>2009</v>
      </c>
      <c r="B16" s="208">
        <v>449435</v>
      </c>
      <c r="C16" s="209">
        <v>38</v>
      </c>
      <c r="D16" s="209">
        <v>24.7</v>
      </c>
      <c r="E16" s="209" t="s">
        <v>291</v>
      </c>
      <c r="F16" s="209" t="s">
        <v>291</v>
      </c>
      <c r="G16" s="209" t="s">
        <v>291</v>
      </c>
      <c r="H16" s="413">
        <v>281982</v>
      </c>
      <c r="I16" s="4"/>
    </row>
    <row r="17" spans="1:10" ht="11.85" customHeight="1">
      <c r="A17" s="33">
        <v>2010</v>
      </c>
      <c r="B17" s="205">
        <v>458856</v>
      </c>
      <c r="C17" s="206">
        <v>39.406480464459435</v>
      </c>
      <c r="D17" s="206" t="s">
        <v>291</v>
      </c>
      <c r="E17" s="206" t="s">
        <v>291</v>
      </c>
      <c r="F17" s="206" t="s">
        <v>291</v>
      </c>
      <c r="G17" s="206" t="s">
        <v>291</v>
      </c>
      <c r="H17" s="414">
        <v>180819</v>
      </c>
      <c r="I17" s="4"/>
    </row>
    <row r="18" spans="1:10" ht="11.85" customHeight="1">
      <c r="A18" s="542" t="s">
        <v>109</v>
      </c>
      <c r="B18" s="542"/>
      <c r="C18" s="542"/>
      <c r="D18" s="542"/>
      <c r="E18" s="542"/>
      <c r="F18" s="542"/>
      <c r="G18" s="542"/>
      <c r="H18" s="542"/>
      <c r="I18" s="4"/>
    </row>
    <row r="19" spans="1:10" ht="11.85" customHeight="1">
      <c r="A19" s="34">
        <v>1980</v>
      </c>
      <c r="B19" s="115">
        <v>120268</v>
      </c>
      <c r="C19" s="113">
        <v>31.7</v>
      </c>
      <c r="D19" s="113">
        <v>29.5</v>
      </c>
      <c r="E19" s="113">
        <v>18.8</v>
      </c>
      <c r="F19" s="113">
        <v>5.2</v>
      </c>
      <c r="G19" s="113">
        <v>9.1</v>
      </c>
      <c r="H19" s="411">
        <v>113448</v>
      </c>
      <c r="I19" s="4"/>
    </row>
    <row r="20" spans="1:10" ht="11.85" hidden="1" customHeight="1">
      <c r="A20" s="24">
        <v>1985</v>
      </c>
      <c r="B20" s="116">
        <v>156655</v>
      </c>
      <c r="C20" s="114">
        <v>23.5</v>
      </c>
      <c r="D20" s="114">
        <v>24.2</v>
      </c>
      <c r="E20" s="114">
        <v>18.8</v>
      </c>
      <c r="F20" s="114">
        <v>7.4</v>
      </c>
      <c r="G20" s="114">
        <v>15.9</v>
      </c>
      <c r="H20" s="412">
        <v>140746</v>
      </c>
      <c r="I20" s="4"/>
    </row>
    <row r="21" spans="1:10" ht="11.85" customHeight="1">
      <c r="A21" s="191">
        <v>1990</v>
      </c>
      <c r="B21" s="208">
        <v>147552</v>
      </c>
      <c r="C21" s="209">
        <v>27.6</v>
      </c>
      <c r="D21" s="209">
        <v>33</v>
      </c>
      <c r="E21" s="209">
        <v>12.9</v>
      </c>
      <c r="F21" s="209">
        <v>6.9</v>
      </c>
      <c r="G21" s="209">
        <v>12</v>
      </c>
      <c r="H21" s="413">
        <v>136454</v>
      </c>
      <c r="I21" s="4"/>
    </row>
    <row r="22" spans="1:10" ht="11.85" customHeight="1">
      <c r="A22" s="211">
        <v>1995</v>
      </c>
      <c r="B22" s="205">
        <v>150636</v>
      </c>
      <c r="C22" s="206">
        <v>22</v>
      </c>
      <c r="D22" s="206">
        <v>34.700000000000003</v>
      </c>
      <c r="E22" s="206">
        <v>10.199999999999999</v>
      </c>
      <c r="F22" s="206">
        <v>5.0999999999999996</v>
      </c>
      <c r="G22" s="206">
        <v>12.7</v>
      </c>
      <c r="H22" s="414">
        <v>127783</v>
      </c>
      <c r="I22" s="4"/>
    </row>
    <row r="23" spans="1:10" ht="11.85" customHeight="1">
      <c r="A23" s="191">
        <v>2000</v>
      </c>
      <c r="B23" s="208">
        <v>161162</v>
      </c>
      <c r="C23" s="209">
        <v>18.7</v>
      </c>
      <c r="D23" s="209">
        <v>43.9</v>
      </c>
      <c r="E23" s="209">
        <v>8.4</v>
      </c>
      <c r="F23" s="209">
        <v>4.5999999999999996</v>
      </c>
      <c r="G23" s="209">
        <v>11</v>
      </c>
      <c r="H23" s="413">
        <v>139558</v>
      </c>
      <c r="I23" s="4"/>
    </row>
    <row r="24" spans="1:10" ht="11.85" customHeight="1">
      <c r="A24" s="211">
        <v>2005</v>
      </c>
      <c r="B24" s="205">
        <v>189648</v>
      </c>
      <c r="C24" s="206">
        <v>31.9</v>
      </c>
      <c r="D24" s="206">
        <v>30.3</v>
      </c>
      <c r="E24" s="206">
        <v>6</v>
      </c>
      <c r="F24" s="206">
        <v>4.0999999999999996</v>
      </c>
      <c r="G24" s="206">
        <v>5.8</v>
      </c>
      <c r="H24" s="414">
        <v>148199</v>
      </c>
      <c r="I24" s="4"/>
    </row>
    <row r="25" spans="1:10" ht="11.85" customHeight="1">
      <c r="A25" s="191">
        <v>2008</v>
      </c>
      <c r="B25" s="208">
        <v>205829</v>
      </c>
      <c r="C25" s="209">
        <v>33.1</v>
      </c>
      <c r="D25" s="209">
        <v>32.6</v>
      </c>
      <c r="E25" s="209">
        <v>6.3</v>
      </c>
      <c r="F25" s="209" t="s">
        <v>291</v>
      </c>
      <c r="G25" s="209" t="s">
        <v>291</v>
      </c>
      <c r="H25" s="413">
        <v>148119</v>
      </c>
      <c r="I25" s="4"/>
    </row>
    <row r="26" spans="1:10" ht="11.85" customHeight="1">
      <c r="A26" s="211">
        <v>2009</v>
      </c>
      <c r="B26" s="205">
        <v>210688</v>
      </c>
      <c r="C26" s="206">
        <v>35.1</v>
      </c>
      <c r="D26" s="206">
        <v>32.4</v>
      </c>
      <c r="E26" s="206" t="s">
        <v>291</v>
      </c>
      <c r="F26" s="206" t="s">
        <v>291</v>
      </c>
      <c r="G26" s="206" t="s">
        <v>291</v>
      </c>
      <c r="H26" s="414">
        <v>142167</v>
      </c>
      <c r="I26" s="4"/>
    </row>
    <row r="27" spans="1:10" ht="11.85" customHeight="1">
      <c r="A27" s="191">
        <v>2010</v>
      </c>
      <c r="B27" s="208">
        <v>216574</v>
      </c>
      <c r="C27" s="209">
        <v>37.4</v>
      </c>
      <c r="D27" s="209" t="s">
        <v>291</v>
      </c>
      <c r="E27" s="209" t="s">
        <v>291</v>
      </c>
      <c r="F27" s="209" t="s">
        <v>291</v>
      </c>
      <c r="G27" s="209" t="s">
        <v>291</v>
      </c>
      <c r="H27" s="413">
        <v>81031</v>
      </c>
      <c r="I27" s="4"/>
    </row>
    <row r="28" spans="1:10" ht="11.85" customHeight="1">
      <c r="A28" s="542" t="s">
        <v>237</v>
      </c>
      <c r="B28" s="542"/>
      <c r="C28" s="542"/>
      <c r="D28" s="542"/>
      <c r="E28" s="542"/>
      <c r="F28" s="542"/>
      <c r="G28" s="542"/>
      <c r="H28" s="542"/>
      <c r="I28" s="4"/>
    </row>
    <row r="29" spans="1:10" ht="11.85" customHeight="1">
      <c r="A29" s="34">
        <v>1980</v>
      </c>
      <c r="B29" s="115">
        <v>100273</v>
      </c>
      <c r="C29" s="113">
        <v>44.5</v>
      </c>
      <c r="D29" s="113">
        <v>17.600000000000001</v>
      </c>
      <c r="E29" s="113">
        <v>5.2</v>
      </c>
      <c r="F29" s="113">
        <v>2.7</v>
      </c>
      <c r="G29" s="113">
        <v>8.4</v>
      </c>
      <c r="H29" s="411">
        <v>78653</v>
      </c>
      <c r="I29" s="4"/>
    </row>
    <row r="30" spans="1:10" ht="11.85" hidden="1" customHeight="1">
      <c r="A30" s="24">
        <v>1985</v>
      </c>
      <c r="B30" s="116">
        <v>141425</v>
      </c>
      <c r="C30" s="114">
        <v>29.9</v>
      </c>
      <c r="D30" s="114">
        <v>12.8</v>
      </c>
      <c r="E30" s="114">
        <v>5.2</v>
      </c>
      <c r="F30" s="114">
        <v>4.8</v>
      </c>
      <c r="G30" s="114">
        <v>13.1</v>
      </c>
      <c r="H30" s="412">
        <v>92988</v>
      </c>
      <c r="I30" s="4"/>
    </row>
    <row r="31" spans="1:10" ht="11.85" customHeight="1">
      <c r="A31" s="191">
        <v>1990</v>
      </c>
      <c r="B31" s="208">
        <v>127198</v>
      </c>
      <c r="C31" s="209">
        <v>39.200000000000003</v>
      </c>
      <c r="D31" s="209">
        <v>13.4</v>
      </c>
      <c r="E31" s="209">
        <v>6.2</v>
      </c>
      <c r="F31" s="209">
        <v>5.7</v>
      </c>
      <c r="G31" s="209">
        <v>10.6</v>
      </c>
      <c r="H31" s="413">
        <v>95536</v>
      </c>
      <c r="I31" s="4"/>
      <c r="J31" s="74"/>
    </row>
    <row r="32" spans="1:10" ht="11.85" customHeight="1">
      <c r="A32" s="211">
        <v>1995</v>
      </c>
      <c r="B32" s="205">
        <v>157136</v>
      </c>
      <c r="C32" s="206">
        <v>37.1</v>
      </c>
      <c r="D32" s="206">
        <v>13.8</v>
      </c>
      <c r="E32" s="206">
        <v>4.4000000000000004</v>
      </c>
      <c r="F32" s="206">
        <v>4.5</v>
      </c>
      <c r="G32" s="206">
        <v>9</v>
      </c>
      <c r="H32" s="414">
        <v>108328</v>
      </c>
      <c r="I32" s="4"/>
    </row>
    <row r="33" spans="1:9" ht="11.85" customHeight="1">
      <c r="A33" s="191">
        <v>2000</v>
      </c>
      <c r="B33" s="208">
        <v>186377</v>
      </c>
      <c r="C33" s="209">
        <v>39.4</v>
      </c>
      <c r="D33" s="209">
        <v>14.5</v>
      </c>
      <c r="E33" s="209">
        <v>4.8</v>
      </c>
      <c r="F33" s="209">
        <v>5.3</v>
      </c>
      <c r="G33" s="209">
        <v>7.9</v>
      </c>
      <c r="H33" s="413">
        <v>133951</v>
      </c>
      <c r="I33" s="4"/>
    </row>
    <row r="34" spans="1:9" ht="11.85" customHeight="1">
      <c r="A34" s="211">
        <v>2005</v>
      </c>
      <c r="B34" s="205">
        <v>209724</v>
      </c>
      <c r="C34" s="206">
        <v>39.9</v>
      </c>
      <c r="D34" s="206">
        <v>14.8</v>
      </c>
      <c r="E34" s="206">
        <v>3.9</v>
      </c>
      <c r="F34" s="206">
        <v>4</v>
      </c>
      <c r="G34" s="206">
        <v>4.7</v>
      </c>
      <c r="H34" s="414">
        <v>141299</v>
      </c>
      <c r="I34" s="4"/>
    </row>
    <row r="35" spans="1:9" ht="11.85" customHeight="1">
      <c r="A35" s="191">
        <v>2008</v>
      </c>
      <c r="B35" s="208">
        <v>236262</v>
      </c>
      <c r="C35" s="209">
        <v>38.5</v>
      </c>
      <c r="D35" s="209">
        <v>17.7</v>
      </c>
      <c r="E35" s="209">
        <v>4.2</v>
      </c>
      <c r="F35" s="209" t="s">
        <v>291</v>
      </c>
      <c r="G35" s="209" t="s">
        <v>291</v>
      </c>
      <c r="H35" s="413">
        <v>142686</v>
      </c>
      <c r="I35" s="4"/>
    </row>
    <row r="36" spans="1:9" ht="11.85" customHeight="1">
      <c r="A36" s="211">
        <v>2009</v>
      </c>
      <c r="B36" s="205">
        <v>238747</v>
      </c>
      <c r="C36" s="206">
        <v>40.6</v>
      </c>
      <c r="D36" s="206">
        <v>17.899999999999999</v>
      </c>
      <c r="E36" s="206" t="s">
        <v>291</v>
      </c>
      <c r="F36" s="206" t="s">
        <v>291</v>
      </c>
      <c r="G36" s="206" t="s">
        <v>291</v>
      </c>
      <c r="H36" s="414">
        <v>139815</v>
      </c>
      <c r="I36" s="4"/>
    </row>
    <row r="37" spans="1:9" ht="11.85" customHeight="1">
      <c r="A37" s="191">
        <v>2010</v>
      </c>
      <c r="B37" s="208">
        <v>242282</v>
      </c>
      <c r="C37" s="209">
        <v>41.2</v>
      </c>
      <c r="D37" s="209" t="s">
        <v>291</v>
      </c>
      <c r="E37" s="209" t="s">
        <v>291</v>
      </c>
      <c r="F37" s="209" t="s">
        <v>291</v>
      </c>
      <c r="G37" s="209" t="s">
        <v>291</v>
      </c>
      <c r="H37" s="413">
        <v>99788</v>
      </c>
      <c r="I37" s="4"/>
    </row>
    <row r="38" spans="1:9" ht="11.85" customHeight="1">
      <c r="A38" s="542" t="s">
        <v>304</v>
      </c>
      <c r="B38" s="542"/>
      <c r="C38" s="542"/>
      <c r="D38" s="542"/>
      <c r="E38" s="542"/>
      <c r="F38" s="542"/>
      <c r="G38" s="542"/>
      <c r="H38" s="542"/>
      <c r="I38" s="4"/>
    </row>
    <row r="39" spans="1:9" ht="11.85" customHeight="1">
      <c r="A39" s="34">
        <v>1980</v>
      </c>
      <c r="B39" s="115">
        <v>167960</v>
      </c>
      <c r="C39" s="113">
        <v>38.200000000000003</v>
      </c>
      <c r="D39" s="113">
        <v>26.2</v>
      </c>
      <c r="E39" s="113">
        <v>14</v>
      </c>
      <c r="F39" s="113">
        <v>4.5</v>
      </c>
      <c r="G39" s="113">
        <v>9.1</v>
      </c>
      <c r="H39" s="411">
        <v>154390</v>
      </c>
      <c r="I39" s="4"/>
    </row>
    <row r="40" spans="1:9" ht="11.85" hidden="1" customHeight="1">
      <c r="A40" s="24">
        <v>1985</v>
      </c>
      <c r="B40" s="116">
        <v>230271</v>
      </c>
      <c r="C40" s="114">
        <v>27</v>
      </c>
      <c r="D40" s="114">
        <v>20.7</v>
      </c>
      <c r="E40" s="114">
        <v>14</v>
      </c>
      <c r="F40" s="114">
        <v>7.1</v>
      </c>
      <c r="G40" s="114">
        <v>15.7</v>
      </c>
      <c r="H40" s="412">
        <v>194639</v>
      </c>
      <c r="I40" s="4"/>
    </row>
    <row r="41" spans="1:9" ht="11.85" customHeight="1">
      <c r="A41" s="191">
        <v>1990</v>
      </c>
      <c r="B41" s="208">
        <v>199818</v>
      </c>
      <c r="C41" s="209">
        <v>34.5</v>
      </c>
      <c r="D41" s="209">
        <v>26.7</v>
      </c>
      <c r="E41" s="209">
        <v>11.5</v>
      </c>
      <c r="F41" s="209">
        <v>7.3</v>
      </c>
      <c r="G41" s="209">
        <v>11.9</v>
      </c>
      <c r="H41" s="413">
        <v>183697</v>
      </c>
      <c r="I41" s="4"/>
    </row>
    <row r="42" spans="1:9" ht="11.85" customHeight="1">
      <c r="A42" s="211">
        <v>1995</v>
      </c>
      <c r="B42" s="205">
        <v>234903</v>
      </c>
      <c r="C42" s="206">
        <v>30.7</v>
      </c>
      <c r="D42" s="206">
        <v>27.1</v>
      </c>
      <c r="E42" s="206">
        <v>7.9</v>
      </c>
      <c r="F42" s="206">
        <v>5.3</v>
      </c>
      <c r="G42" s="206">
        <v>11.1</v>
      </c>
      <c r="H42" s="414">
        <v>192861</v>
      </c>
      <c r="I42" s="4"/>
    </row>
    <row r="43" spans="1:9" ht="11.85" customHeight="1">
      <c r="A43" s="191">
        <v>2000</v>
      </c>
      <c r="B43" s="208">
        <v>257679</v>
      </c>
      <c r="C43" s="209">
        <v>32.4</v>
      </c>
      <c r="D43" s="209">
        <v>33.200000000000003</v>
      </c>
      <c r="E43" s="209">
        <v>7.1</v>
      </c>
      <c r="F43" s="209">
        <v>5.5</v>
      </c>
      <c r="G43" s="209">
        <v>9.4</v>
      </c>
      <c r="H43" s="413">
        <v>225874</v>
      </c>
      <c r="I43" s="4"/>
    </row>
    <row r="44" spans="1:9" ht="11.85" customHeight="1">
      <c r="A44" s="211">
        <v>2005</v>
      </c>
      <c r="B44" s="205">
        <v>270662</v>
      </c>
      <c r="C44" s="206">
        <v>41.6</v>
      </c>
      <c r="D44" s="206">
        <v>27.7</v>
      </c>
      <c r="E44" s="206">
        <v>5.6</v>
      </c>
      <c r="F44" s="206">
        <v>4.5</v>
      </c>
      <c r="G44" s="206">
        <v>5.5</v>
      </c>
      <c r="H44" s="414">
        <v>229682</v>
      </c>
      <c r="I44" s="4"/>
    </row>
    <row r="45" spans="1:9" ht="11.85" customHeight="1">
      <c r="A45" s="191">
        <v>2008</v>
      </c>
      <c r="B45" s="208">
        <v>310417</v>
      </c>
      <c r="C45" s="209">
        <v>40.799999999999997</v>
      </c>
      <c r="D45" s="209">
        <v>29.9</v>
      </c>
      <c r="E45" s="209">
        <v>5.7</v>
      </c>
      <c r="F45" s="209" t="s">
        <v>291</v>
      </c>
      <c r="G45" s="209" t="s">
        <v>291</v>
      </c>
      <c r="H45" s="413">
        <v>237267</v>
      </c>
      <c r="I45" s="4"/>
    </row>
    <row r="46" spans="1:9" ht="11.85" customHeight="1">
      <c r="A46" s="211">
        <v>2009</v>
      </c>
      <c r="B46" s="205">
        <v>314718</v>
      </c>
      <c r="C46" s="206">
        <v>43.3</v>
      </c>
      <c r="D46" s="206">
        <v>30</v>
      </c>
      <c r="E46" s="206" t="s">
        <v>291</v>
      </c>
      <c r="F46" s="206" t="s">
        <v>291</v>
      </c>
      <c r="G46" s="206" t="s">
        <v>291</v>
      </c>
      <c r="H46" s="414">
        <v>230757</v>
      </c>
      <c r="I46" s="4"/>
    </row>
    <row r="47" spans="1:9" ht="11.85" customHeight="1">
      <c r="A47" s="191">
        <v>2010</v>
      </c>
      <c r="B47" s="208">
        <v>316223</v>
      </c>
      <c r="C47" s="209">
        <v>45.019495735604302</v>
      </c>
      <c r="D47" s="209" t="s">
        <v>291</v>
      </c>
      <c r="E47" s="209" t="s">
        <v>291</v>
      </c>
      <c r="F47" s="209" t="s">
        <v>291</v>
      </c>
      <c r="G47" s="209" t="s">
        <v>291</v>
      </c>
      <c r="H47" s="413">
        <v>142362</v>
      </c>
      <c r="I47" s="4"/>
    </row>
    <row r="48" spans="1:9" ht="11.85" customHeight="1">
      <c r="A48" s="542" t="s">
        <v>293</v>
      </c>
      <c r="B48" s="542"/>
      <c r="C48" s="542"/>
      <c r="D48" s="542"/>
      <c r="E48" s="542"/>
      <c r="F48" s="542"/>
      <c r="G48" s="542"/>
      <c r="H48" s="542"/>
      <c r="I48" s="4"/>
    </row>
    <row r="49" spans="1:10" ht="11.85" customHeight="1">
      <c r="A49" s="210">
        <v>1980</v>
      </c>
      <c r="B49" s="205">
        <v>52581</v>
      </c>
      <c r="C49" s="206">
        <v>35.4</v>
      </c>
      <c r="D49" s="206">
        <v>17.5</v>
      </c>
      <c r="E49" s="206">
        <v>8.1999999999999993</v>
      </c>
      <c r="F49" s="206">
        <v>2.8</v>
      </c>
      <c r="G49" s="206">
        <v>7.9</v>
      </c>
      <c r="H49" s="414">
        <v>37711</v>
      </c>
      <c r="I49" s="4"/>
    </row>
    <row r="50" spans="1:10" ht="11.85" hidden="1" customHeight="1">
      <c r="A50" s="211">
        <v>1985</v>
      </c>
      <c r="B50" s="205">
        <v>67809</v>
      </c>
      <c r="C50" s="206">
        <v>24.9</v>
      </c>
      <c r="D50" s="206">
        <v>12.1</v>
      </c>
      <c r="E50" s="206">
        <v>6.9</v>
      </c>
      <c r="F50" s="206">
        <v>3.1</v>
      </c>
      <c r="G50" s="206">
        <v>10.7</v>
      </c>
      <c r="H50" s="414">
        <v>39095</v>
      </c>
      <c r="I50" s="4"/>
    </row>
    <row r="51" spans="1:10" ht="11.85" customHeight="1">
      <c r="A51" s="191">
        <v>1990</v>
      </c>
      <c r="B51" s="208">
        <v>74932</v>
      </c>
      <c r="C51" s="209">
        <v>28.9</v>
      </c>
      <c r="D51" s="209">
        <v>16.399999999999999</v>
      </c>
      <c r="E51" s="209">
        <v>5.4</v>
      </c>
      <c r="F51" s="209">
        <v>3.9</v>
      </c>
      <c r="G51" s="209">
        <v>9.8000000000000007</v>
      </c>
      <c r="H51" s="413">
        <v>48293</v>
      </c>
      <c r="I51" s="4"/>
    </row>
    <row r="52" spans="1:10" ht="11.85" customHeight="1">
      <c r="A52" s="211">
        <v>1995</v>
      </c>
      <c r="B52" s="205">
        <v>72869</v>
      </c>
      <c r="C52" s="206">
        <v>26.7</v>
      </c>
      <c r="D52" s="206">
        <v>14.3</v>
      </c>
      <c r="E52" s="206">
        <v>5.3</v>
      </c>
      <c r="F52" s="206">
        <v>3.3</v>
      </c>
      <c r="G52" s="206">
        <v>9.6999999999999993</v>
      </c>
      <c r="H52" s="414">
        <v>43250</v>
      </c>
      <c r="I52" s="4"/>
    </row>
    <row r="53" spans="1:10" ht="11.85" customHeight="1">
      <c r="A53" s="191">
        <v>2000</v>
      </c>
      <c r="B53" s="208">
        <v>89860</v>
      </c>
      <c r="C53" s="209">
        <v>22.1</v>
      </c>
      <c r="D53" s="209">
        <v>13.4</v>
      </c>
      <c r="E53" s="209">
        <v>4.7</v>
      </c>
      <c r="F53" s="209">
        <v>3.5</v>
      </c>
      <c r="G53" s="209">
        <v>9.3000000000000007</v>
      </c>
      <c r="H53" s="413">
        <v>47635</v>
      </c>
      <c r="I53" s="4"/>
    </row>
    <row r="54" spans="1:10" ht="11.85" customHeight="1">
      <c r="A54" s="211">
        <v>2005</v>
      </c>
      <c r="B54" s="205">
        <v>128710</v>
      </c>
      <c r="C54" s="206">
        <v>24.6</v>
      </c>
      <c r="D54" s="206">
        <v>10.6</v>
      </c>
      <c r="E54" s="206">
        <v>3.4</v>
      </c>
      <c r="F54" s="206">
        <v>3.2</v>
      </c>
      <c r="G54" s="206">
        <v>4.5999999999999996</v>
      </c>
      <c r="H54" s="414">
        <v>59816</v>
      </c>
      <c r="I54" s="79"/>
      <c r="J54" s="78"/>
    </row>
    <row r="55" spans="1:10" ht="11.85" customHeight="1">
      <c r="A55" s="191">
        <v>2008</v>
      </c>
      <c r="B55" s="208">
        <v>131674</v>
      </c>
      <c r="C55" s="209">
        <v>24.5</v>
      </c>
      <c r="D55" s="209">
        <v>12.2</v>
      </c>
      <c r="E55" s="209">
        <v>3.9</v>
      </c>
      <c r="F55" s="209" t="s">
        <v>291</v>
      </c>
      <c r="G55" s="209" t="s">
        <v>291</v>
      </c>
      <c r="H55" s="413">
        <v>53538</v>
      </c>
      <c r="I55" s="4"/>
    </row>
    <row r="56" spans="1:10" ht="11.85" customHeight="1">
      <c r="A56" s="211">
        <v>2009</v>
      </c>
      <c r="B56" s="205">
        <v>134717</v>
      </c>
      <c r="C56" s="206">
        <v>25.6</v>
      </c>
      <c r="D56" s="206">
        <v>12.5</v>
      </c>
      <c r="E56" s="206" t="s">
        <v>291</v>
      </c>
      <c r="F56" s="206" t="s">
        <v>291</v>
      </c>
      <c r="G56" s="206" t="s">
        <v>291</v>
      </c>
      <c r="H56" s="414">
        <v>51225</v>
      </c>
      <c r="I56" s="4"/>
    </row>
    <row r="57" spans="1:10" ht="11.85" customHeight="1">
      <c r="A57" s="212">
        <v>2010</v>
      </c>
      <c r="B57" s="213">
        <v>142633</v>
      </c>
      <c r="C57" s="214">
        <v>26.962203697601538</v>
      </c>
      <c r="D57" s="214" t="s">
        <v>291</v>
      </c>
      <c r="E57" s="214" t="s">
        <v>291</v>
      </c>
      <c r="F57" s="214" t="s">
        <v>291</v>
      </c>
      <c r="G57" s="214" t="s">
        <v>291</v>
      </c>
      <c r="H57" s="415">
        <v>38457</v>
      </c>
      <c r="I57" s="4"/>
    </row>
    <row r="58" spans="1:10" ht="15" customHeight="1">
      <c r="A58" s="563" t="s">
        <v>421</v>
      </c>
      <c r="B58" s="563"/>
      <c r="C58" s="563"/>
      <c r="D58" s="563"/>
      <c r="E58" s="563"/>
      <c r="F58" s="563"/>
      <c r="G58" s="563"/>
      <c r="H58" s="564"/>
      <c r="I58" s="4"/>
    </row>
    <row r="60" spans="1:10" ht="14.25">
      <c r="H60" s="19"/>
    </row>
  </sheetData>
  <mergeCells count="13">
    <mergeCell ref="A1:C1"/>
    <mergeCell ref="A2:H2"/>
    <mergeCell ref="C5:G5"/>
    <mergeCell ref="H3:H4"/>
    <mergeCell ref="A6:H6"/>
    <mergeCell ref="A18:H18"/>
    <mergeCell ref="A28:H28"/>
    <mergeCell ref="A58:H58"/>
    <mergeCell ref="B3:B4"/>
    <mergeCell ref="C3:G3"/>
    <mergeCell ref="A3:A5"/>
    <mergeCell ref="A38:H38"/>
    <mergeCell ref="A48:H48"/>
  </mergeCells>
  <phoneticPr fontId="15" type="noConversion"/>
  <hyperlinks>
    <hyperlink ref="A1" location="Inhalt!A1" display="Zurück zum Inhalt"/>
    <hyperlink ref="A1:C1" location="Inhalt!A1" display="Zurück zum Inhalt"/>
  </hyperlinks>
  <pageMargins left="0.59055118110236227" right="0.59055118110236227" top="0.78740157480314965" bottom="0.59055118110236227" header="0.51181102362204722" footer="0.51181102362204722"/>
  <pageSetup paperSize="9" orientation="portrait" r:id="rId1"/>
  <headerFooter alignWithMargins="0">
    <oddHeader>&amp;CBildung in Deutschland 2012 - (Web-)Tabellen F1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enableFormatConditionsCalculation="0">
    <pageSetUpPr fitToPage="1"/>
  </sheetPr>
  <dimension ref="A1:K20"/>
  <sheetViews>
    <sheetView zoomScaleNormal="100" workbookViewId="0"/>
  </sheetViews>
  <sheetFormatPr baseColWidth="10" defaultRowHeight="12.75"/>
  <cols>
    <col min="1" max="1" width="32.7109375" customWidth="1"/>
    <col min="2" max="10" width="7" customWidth="1"/>
  </cols>
  <sheetData>
    <row r="1" spans="1:11" ht="25.5" customHeight="1">
      <c r="A1" s="446" t="s">
        <v>292</v>
      </c>
      <c r="B1" s="444"/>
      <c r="C1" s="445"/>
      <c r="D1" s="445"/>
      <c r="E1" s="445"/>
      <c r="F1" s="445"/>
      <c r="G1" s="445"/>
      <c r="H1" s="445"/>
    </row>
    <row r="2" spans="1:11" ht="25.5" customHeight="1">
      <c r="A2" s="519" t="s">
        <v>25</v>
      </c>
      <c r="B2" s="538"/>
      <c r="C2" s="538"/>
      <c r="D2" s="538"/>
      <c r="E2" s="538"/>
      <c r="F2" s="538"/>
      <c r="G2" s="538"/>
      <c r="H2" s="538"/>
      <c r="I2" s="538"/>
      <c r="J2" s="538"/>
    </row>
    <row r="3" spans="1:11">
      <c r="A3" s="576" t="s">
        <v>82</v>
      </c>
      <c r="B3" s="539" t="s">
        <v>261</v>
      </c>
      <c r="C3" s="540"/>
      <c r="D3" s="540"/>
      <c r="E3" s="540"/>
      <c r="F3" s="540"/>
      <c r="G3" s="540"/>
      <c r="H3" s="540"/>
      <c r="I3" s="540"/>
      <c r="J3" s="540"/>
      <c r="K3" s="4"/>
    </row>
    <row r="4" spans="1:11">
      <c r="A4" s="577"/>
      <c r="B4" s="511" t="s">
        <v>349</v>
      </c>
      <c r="C4" s="541"/>
      <c r="D4" s="575"/>
      <c r="E4" s="511" t="s">
        <v>351</v>
      </c>
      <c r="F4" s="541" t="s">
        <v>351</v>
      </c>
      <c r="G4" s="575"/>
      <c r="H4" s="511" t="s">
        <v>334</v>
      </c>
      <c r="I4" s="541"/>
      <c r="J4" s="541"/>
      <c r="K4" s="4"/>
    </row>
    <row r="5" spans="1:11" ht="24">
      <c r="A5" s="578"/>
      <c r="B5" s="173" t="s">
        <v>134</v>
      </c>
      <c r="C5" s="173" t="s">
        <v>80</v>
      </c>
      <c r="D5" s="173" t="s">
        <v>81</v>
      </c>
      <c r="E5" s="173" t="s">
        <v>134</v>
      </c>
      <c r="F5" s="173" t="s">
        <v>80</v>
      </c>
      <c r="G5" s="173" t="s">
        <v>81</v>
      </c>
      <c r="H5" s="173" t="s">
        <v>134</v>
      </c>
      <c r="I5" s="173" t="s">
        <v>80</v>
      </c>
      <c r="J5" s="229" t="s">
        <v>81</v>
      </c>
      <c r="K5" s="4"/>
    </row>
    <row r="6" spans="1:11">
      <c r="A6" s="579"/>
      <c r="B6" s="528" t="s">
        <v>8</v>
      </c>
      <c r="C6" s="569"/>
      <c r="D6" s="569"/>
      <c r="E6" s="569"/>
      <c r="F6" s="569"/>
      <c r="G6" s="569"/>
      <c r="H6" s="569"/>
      <c r="I6" s="569"/>
      <c r="J6" s="569"/>
      <c r="K6" s="4"/>
    </row>
    <row r="7" spans="1:11" s="38" customFormat="1">
      <c r="A7" s="92" t="s">
        <v>98</v>
      </c>
      <c r="B7" s="117">
        <v>42</v>
      </c>
      <c r="C7" s="118">
        <v>44</v>
      </c>
      <c r="D7" s="119">
        <v>40</v>
      </c>
      <c r="E7" s="118">
        <v>46</v>
      </c>
      <c r="F7" s="120">
        <v>49</v>
      </c>
      <c r="G7" s="119">
        <v>39</v>
      </c>
      <c r="H7" s="118">
        <v>45</v>
      </c>
      <c r="I7" s="118">
        <v>46</v>
      </c>
      <c r="J7" s="118">
        <v>45</v>
      </c>
      <c r="K7" s="86"/>
    </row>
    <row r="8" spans="1:11" s="38" customFormat="1">
      <c r="A8" s="215" t="s">
        <v>262</v>
      </c>
      <c r="B8" s="216">
        <v>18</v>
      </c>
      <c r="C8" s="217">
        <v>18</v>
      </c>
      <c r="D8" s="218">
        <v>18</v>
      </c>
      <c r="E8" s="217">
        <v>22</v>
      </c>
      <c r="F8" s="219">
        <v>22</v>
      </c>
      <c r="G8" s="218">
        <v>21</v>
      </c>
      <c r="H8" s="217">
        <v>22</v>
      </c>
      <c r="I8" s="217">
        <v>21</v>
      </c>
      <c r="J8" s="217">
        <v>22</v>
      </c>
      <c r="K8" s="86"/>
    </row>
    <row r="9" spans="1:11" s="38" customFormat="1">
      <c r="A9" s="92" t="s">
        <v>263</v>
      </c>
      <c r="B9" s="121">
        <v>58</v>
      </c>
      <c r="C9" s="122">
        <v>52</v>
      </c>
      <c r="D9" s="123">
        <v>72</v>
      </c>
      <c r="E9" s="122">
        <v>68</v>
      </c>
      <c r="F9" s="124">
        <v>63</v>
      </c>
      <c r="G9" s="123">
        <v>78</v>
      </c>
      <c r="H9" s="122">
        <v>73</v>
      </c>
      <c r="I9" s="122">
        <v>69</v>
      </c>
      <c r="J9" s="122">
        <v>79</v>
      </c>
      <c r="K9" s="86"/>
    </row>
    <row r="10" spans="1:11" s="38" customFormat="1" ht="36">
      <c r="A10" s="215" t="s">
        <v>99</v>
      </c>
      <c r="B10" s="220">
        <v>36</v>
      </c>
      <c r="C10" s="221">
        <v>28</v>
      </c>
      <c r="D10" s="222">
        <v>56</v>
      </c>
      <c r="E10" s="221">
        <v>47</v>
      </c>
      <c r="F10" s="223">
        <v>37</v>
      </c>
      <c r="G10" s="222">
        <v>65</v>
      </c>
      <c r="H10" s="221">
        <v>49</v>
      </c>
      <c r="I10" s="221">
        <v>41</v>
      </c>
      <c r="J10" s="221">
        <v>59</v>
      </c>
      <c r="K10" s="86"/>
    </row>
    <row r="11" spans="1:11" s="38" customFormat="1" ht="24">
      <c r="A11" s="92" t="s">
        <v>264</v>
      </c>
      <c r="B11" s="121">
        <v>20</v>
      </c>
      <c r="C11" s="122">
        <v>17</v>
      </c>
      <c r="D11" s="123">
        <v>27</v>
      </c>
      <c r="E11" s="122">
        <v>25</v>
      </c>
      <c r="F11" s="124">
        <v>22</v>
      </c>
      <c r="G11" s="123">
        <v>31</v>
      </c>
      <c r="H11" s="122">
        <v>25</v>
      </c>
      <c r="I11" s="122">
        <v>23</v>
      </c>
      <c r="J11" s="122">
        <v>29</v>
      </c>
      <c r="K11" s="86"/>
    </row>
    <row r="12" spans="1:11" s="38" customFormat="1">
      <c r="A12" s="215" t="s">
        <v>106</v>
      </c>
      <c r="B12" s="216">
        <v>13</v>
      </c>
      <c r="C12" s="217">
        <v>9</v>
      </c>
      <c r="D12" s="217">
        <v>22</v>
      </c>
      <c r="E12" s="216">
        <v>13</v>
      </c>
      <c r="F12" s="219">
        <v>10</v>
      </c>
      <c r="G12" s="217">
        <v>19</v>
      </c>
      <c r="H12" s="216">
        <v>15</v>
      </c>
      <c r="I12" s="217">
        <v>12</v>
      </c>
      <c r="J12" s="217">
        <v>17</v>
      </c>
      <c r="K12" s="86"/>
    </row>
    <row r="13" spans="1:11" s="38" customFormat="1">
      <c r="A13" s="92" t="s">
        <v>267</v>
      </c>
      <c r="B13" s="121">
        <v>20</v>
      </c>
      <c r="C13" s="122">
        <v>13</v>
      </c>
      <c r="D13" s="123">
        <v>33</v>
      </c>
      <c r="E13" s="122">
        <v>21</v>
      </c>
      <c r="F13" s="124">
        <v>17</v>
      </c>
      <c r="G13" s="123">
        <v>29</v>
      </c>
      <c r="H13" s="122">
        <v>23</v>
      </c>
      <c r="I13" s="122">
        <v>19</v>
      </c>
      <c r="J13" s="122">
        <v>27</v>
      </c>
      <c r="K13" s="86"/>
    </row>
    <row r="14" spans="1:11" s="38" customFormat="1">
      <c r="A14" s="215" t="s">
        <v>74</v>
      </c>
      <c r="B14" s="216" t="s">
        <v>10</v>
      </c>
      <c r="C14" s="217">
        <v>83</v>
      </c>
      <c r="D14" s="218" t="s">
        <v>9</v>
      </c>
      <c r="E14" s="217" t="s">
        <v>9</v>
      </c>
      <c r="F14" s="219">
        <v>75</v>
      </c>
      <c r="G14" s="218" t="s">
        <v>9</v>
      </c>
      <c r="H14" s="217" t="s">
        <v>9</v>
      </c>
      <c r="I14" s="217">
        <v>63</v>
      </c>
      <c r="J14" s="217" t="s">
        <v>9</v>
      </c>
      <c r="K14" s="86"/>
    </row>
    <row r="15" spans="1:11" s="38" customFormat="1" ht="12.75" customHeight="1">
      <c r="A15" s="92" t="s">
        <v>107</v>
      </c>
      <c r="B15" s="121">
        <v>23</v>
      </c>
      <c r="C15" s="122">
        <v>30</v>
      </c>
      <c r="D15" s="123">
        <v>8</v>
      </c>
      <c r="E15" s="122">
        <v>20</v>
      </c>
      <c r="F15" s="124">
        <v>25</v>
      </c>
      <c r="G15" s="123">
        <v>11</v>
      </c>
      <c r="H15" s="122">
        <v>26</v>
      </c>
      <c r="I15" s="122">
        <v>22</v>
      </c>
      <c r="J15" s="122">
        <v>32</v>
      </c>
      <c r="K15" s="86"/>
    </row>
    <row r="16" spans="1:11" s="38" customFormat="1" ht="24">
      <c r="A16" s="224" t="s">
        <v>108</v>
      </c>
      <c r="B16" s="225">
        <v>12</v>
      </c>
      <c r="C16" s="226">
        <v>10</v>
      </c>
      <c r="D16" s="227">
        <v>17</v>
      </c>
      <c r="E16" s="226">
        <v>19</v>
      </c>
      <c r="F16" s="228">
        <v>15</v>
      </c>
      <c r="G16" s="227">
        <v>25</v>
      </c>
      <c r="H16" s="226">
        <v>18</v>
      </c>
      <c r="I16" s="226">
        <v>14</v>
      </c>
      <c r="J16" s="226">
        <v>22</v>
      </c>
      <c r="K16" s="86"/>
    </row>
    <row r="17" spans="1:10">
      <c r="A17" s="572" t="s">
        <v>202</v>
      </c>
      <c r="B17" s="572"/>
      <c r="C17" s="572"/>
      <c r="D17" s="572"/>
      <c r="E17" s="572"/>
      <c r="F17" s="572"/>
      <c r="G17" s="572"/>
      <c r="H17" s="572"/>
      <c r="I17" s="572"/>
      <c r="J17" s="572"/>
    </row>
    <row r="18" spans="1:10" s="4" customFormat="1">
      <c r="A18" s="573" t="s">
        <v>0</v>
      </c>
      <c r="B18" s="573"/>
      <c r="C18" s="573"/>
      <c r="D18" s="573"/>
      <c r="E18" s="573"/>
      <c r="F18" s="573"/>
      <c r="G18" s="573"/>
      <c r="H18" s="573"/>
      <c r="I18" s="573"/>
      <c r="J18" s="573"/>
    </row>
    <row r="19" spans="1:10">
      <c r="A19" s="574" t="s">
        <v>121</v>
      </c>
      <c r="B19" s="574"/>
      <c r="C19" s="574"/>
      <c r="D19" s="574"/>
      <c r="E19" s="574"/>
      <c r="F19" s="574"/>
      <c r="G19" s="574"/>
      <c r="H19" s="574"/>
      <c r="I19" s="574"/>
      <c r="J19" s="574"/>
    </row>
    <row r="20" spans="1:10">
      <c r="A20" s="93"/>
    </row>
  </sheetData>
  <mergeCells count="10">
    <mergeCell ref="A17:J17"/>
    <mergeCell ref="A18:J18"/>
    <mergeCell ref="A19:J19"/>
    <mergeCell ref="A2:J2"/>
    <mergeCell ref="B3:J3"/>
    <mergeCell ref="B4:D4"/>
    <mergeCell ref="E4:G4"/>
    <mergeCell ref="H4:J4"/>
    <mergeCell ref="A3:A6"/>
    <mergeCell ref="B6:J6"/>
  </mergeCells>
  <phoneticPr fontId="45" type="noConversion"/>
  <hyperlinks>
    <hyperlink ref="A1" location="Inhalt!A1" display="Zurück zum Inhalt"/>
  </hyperlinks>
  <pageMargins left="0.59055118110236227" right="0.59055118110236227" top="0.78740157480314965" bottom="0.59055118110236227" header="0.51181102362204722" footer="0.51181102362204722"/>
  <pageSetup paperSize="9" scale="96" orientation="portrait" r:id="rId1"/>
  <headerFooter alignWithMargins="0">
    <oddHeader>&amp;CBildung in Deutschland 2012 -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22</vt:i4>
      </vt:variant>
    </vt:vector>
  </HeadingPairs>
  <TitlesOfParts>
    <vt:vector size="45" baseType="lpstr">
      <vt:lpstr>Inhalt</vt:lpstr>
      <vt:lpstr>Abb. F1-4A</vt:lpstr>
      <vt:lpstr>Tab. F1-1A</vt:lpstr>
      <vt:lpstr>Tab. F1-2A</vt:lpstr>
      <vt:lpstr>Tab. F1-3A</vt:lpstr>
      <vt:lpstr>Tab. F1-4A</vt:lpstr>
      <vt:lpstr>Tab. F1-5A</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lpstr>Tab. F1-17web</vt:lpstr>
      <vt:lpstr>Tab. F1-18web</vt:lpstr>
      <vt:lpstr>Tab. F1-19web</vt:lpstr>
      <vt:lpstr>Tab. F1-20web</vt:lpstr>
      <vt:lpstr>Tab. F1-21web</vt:lpstr>
      <vt:lpstr>'Abb. F1-4A'!Druckbereich</vt:lpstr>
      <vt:lpstr>'Tab. F1-10web'!Druckbereich</vt:lpstr>
      <vt:lpstr>'Tab. F1-11web'!Druckbereich</vt:lpstr>
      <vt:lpstr>'Tab. F1-12web'!Druckbereich</vt:lpstr>
      <vt:lpstr>'Tab. F1-13web'!Druckbereich</vt:lpstr>
      <vt:lpstr>'Tab. F1-14web'!Druckbereich</vt:lpstr>
      <vt:lpstr>'Tab. F1-15web'!Druckbereich</vt:lpstr>
      <vt:lpstr>'Tab. F1-16web'!Druckbereich</vt:lpstr>
      <vt:lpstr>'Tab. F1-17web'!Druckbereich</vt:lpstr>
      <vt:lpstr>'Tab. F1-18web'!Druckbereich</vt:lpstr>
      <vt:lpstr>'Tab. F1-19web'!Druckbereich</vt:lpstr>
      <vt:lpstr>'Tab. F1-1A'!Druckbereich</vt:lpstr>
      <vt:lpstr>'Tab. F1-20web'!Druckbereich</vt:lpstr>
      <vt:lpstr>'Tab. F1-21web'!Druckbereich</vt:lpstr>
      <vt:lpstr>'Tab. F1-2A'!Druckbereich</vt:lpstr>
      <vt:lpstr>'Tab. F1-3A'!Druckbereich</vt:lpstr>
      <vt:lpstr>'Tab. F1-4A'!Druckbereich</vt:lpstr>
      <vt:lpstr>'Tab. F1-5A'!Druckbereich</vt:lpstr>
      <vt:lpstr>'Tab. F1-6web'!Druckbereich</vt:lpstr>
      <vt:lpstr>'Tab. F1-7web'!Druckbereich</vt:lpstr>
      <vt:lpstr>'Tab. F1-8web'!Druckbereich</vt:lpstr>
      <vt:lpstr>'Tab. F1-9web'!Druckbereich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2012-06-15T08:54:00Z</cp:lastPrinted>
  <dcterms:created xsi:type="dcterms:W3CDTF">1996-10-17T05:27:31Z</dcterms:created>
  <dcterms:modified xsi:type="dcterms:W3CDTF">2016-07-12T09:47:18Z</dcterms:modified>
</cp:coreProperties>
</file>